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Group.rwe.com\trading\HOME\RE53927\My Work\"/>
    </mc:Choice>
  </mc:AlternateContent>
  <xr:revisionPtr revIDLastSave="0" documentId="13_ncr:1_{563EC4F5-641F-4F78-AACF-54D8FDA63722}" xr6:coauthVersionLast="33" xr6:coauthVersionMax="37" xr10:uidLastSave="{00000000-0000-0000-0000-000000000000}"/>
  <bookViews>
    <workbookView xWindow="0" yWindow="0" windowWidth="23040" windowHeight="9120" tabRatio="886" activeTab="2" xr2:uid="{00000000-000D-0000-FFFF-FFFF00000000}"/>
  </bookViews>
  <sheets>
    <sheet name="2018 Scorecard" sheetId="8" r:id="rId1"/>
    <sheet name="Previous Yr Scores" sheetId="9" r:id="rId2"/>
    <sheet name="2018 Comparison" sheetId="10" r:id="rId3"/>
  </sheets>
  <definedNames>
    <definedName name="_xlnm.Print_Titles" localSheetId="0">'2018 Scorecard'!$A:$A,'2018 Scorecard'!$1:$1</definedName>
  </definedNames>
  <calcPr calcId="179017"/>
</workbook>
</file>

<file path=xl/calcChain.xml><?xml version="1.0" encoding="utf-8"?>
<calcChain xmlns="http://schemas.openxmlformats.org/spreadsheetml/2006/main">
  <c r="D22" i="10" l="1"/>
  <c r="E22" i="10"/>
  <c r="F22" i="10"/>
  <c r="G22" i="10"/>
  <c r="H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C22" i="10"/>
  <c r="S23" i="10"/>
  <c r="S24" i="10"/>
  <c r="P26" i="10" l="1"/>
  <c r="D23" i="10"/>
  <c r="E23" i="10"/>
  <c r="F23" i="10"/>
  <c r="F26" i="10" s="1"/>
  <c r="G23" i="10"/>
  <c r="G26" i="10" s="1"/>
  <c r="H23" i="10"/>
  <c r="H26" i="10" s="1"/>
  <c r="J23" i="10"/>
  <c r="J26" i="10" s="1"/>
  <c r="K23" i="10"/>
  <c r="K26" i="10" s="1"/>
  <c r="L23" i="10"/>
  <c r="L26" i="10" s="1"/>
  <c r="M23" i="10"/>
  <c r="M26" i="10" s="1"/>
  <c r="N23" i="10"/>
  <c r="N26" i="10" s="1"/>
  <c r="O23" i="10"/>
  <c r="O26" i="10" s="1"/>
  <c r="P23" i="10"/>
  <c r="Q23" i="10"/>
  <c r="Q26" i="10" s="1"/>
  <c r="R23" i="10"/>
  <c r="R26" i="10" s="1"/>
  <c r="T23" i="10"/>
  <c r="T26" i="10" s="1"/>
  <c r="U23" i="10"/>
  <c r="V23" i="10"/>
  <c r="V26" i="10" s="1"/>
  <c r="W23" i="10"/>
  <c r="W26" i="10" s="1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R24" i="10"/>
  <c r="T24" i="10"/>
  <c r="U24" i="10"/>
  <c r="V24" i="10"/>
  <c r="W24" i="10"/>
  <c r="D25" i="10"/>
  <c r="E25" i="10"/>
  <c r="F25" i="10"/>
  <c r="G25" i="10"/>
  <c r="H25" i="10"/>
  <c r="J25" i="10"/>
  <c r="K25" i="10"/>
  <c r="L25" i="10"/>
  <c r="M25" i="10"/>
  <c r="N25" i="10"/>
  <c r="O25" i="10"/>
  <c r="P25" i="10"/>
  <c r="Q25" i="10"/>
  <c r="R25" i="10"/>
  <c r="S25" i="10"/>
  <c r="S26" i="10" s="1"/>
  <c r="T25" i="10"/>
  <c r="U25" i="10"/>
  <c r="U26" i="10" s="1"/>
  <c r="V25" i="10"/>
  <c r="W25" i="10"/>
  <c r="C25" i="10"/>
  <c r="C24" i="10"/>
  <c r="C23" i="10"/>
  <c r="C26" i="10" s="1"/>
  <c r="E26" i="10" l="1"/>
  <c r="D26" i="10"/>
  <c r="W20" i="10"/>
  <c r="F20" i="9" l="1"/>
  <c r="W27" i="10"/>
  <c r="E20" i="10"/>
  <c r="E27" i="10" s="1"/>
  <c r="D20" i="10" l="1"/>
  <c r="D27" i="10" s="1"/>
  <c r="F20" i="10"/>
  <c r="F27" i="10" s="1"/>
  <c r="G20" i="10"/>
  <c r="G27" i="10" s="1"/>
  <c r="H20" i="10"/>
  <c r="H27" i="10" s="1"/>
  <c r="I20" i="10"/>
  <c r="J20" i="10"/>
  <c r="J27" i="10" s="1"/>
  <c r="K20" i="10"/>
  <c r="K27" i="10" s="1"/>
  <c r="L20" i="10"/>
  <c r="L27" i="10" s="1"/>
  <c r="M20" i="10"/>
  <c r="M27" i="10" s="1"/>
  <c r="N20" i="10"/>
  <c r="N27" i="10" s="1"/>
  <c r="O20" i="10"/>
  <c r="O27" i="10" s="1"/>
  <c r="P20" i="10"/>
  <c r="P27" i="10" s="1"/>
  <c r="E20" i="8"/>
  <c r="D20" i="8" l="1"/>
  <c r="F3" i="9" l="1"/>
  <c r="F4" i="9"/>
  <c r="F5" i="9"/>
  <c r="F6" i="9"/>
  <c r="F7" i="9"/>
  <c r="F9" i="9"/>
  <c r="F12" i="9"/>
  <c r="F10" i="9"/>
  <c r="F11" i="9"/>
  <c r="F13" i="9"/>
  <c r="F15" i="9"/>
  <c r="F14" i="9"/>
  <c r="Q20" i="10"/>
  <c r="R20" i="10"/>
  <c r="S20" i="10"/>
  <c r="T20" i="10"/>
  <c r="U20" i="10"/>
  <c r="V20" i="10"/>
  <c r="C20" i="10"/>
  <c r="F22" i="9" l="1"/>
  <c r="T27" i="10"/>
  <c r="F2" i="9"/>
  <c r="C27" i="10"/>
  <c r="F21" i="9"/>
  <c r="V27" i="10"/>
  <c r="F18" i="9"/>
  <c r="S27" i="10"/>
  <c r="F17" i="9"/>
  <c r="R27" i="10"/>
  <c r="F19" i="9"/>
  <c r="U27" i="10"/>
  <c r="F16" i="9"/>
  <c r="Q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Rose</author>
  </authors>
  <commentList>
    <comment ref="R2" authorId="0" shapeId="0" xr:uid="{00000000-0006-0000-0200-000001000000}">
      <text>
        <r>
          <rPr>
            <sz val="9"/>
            <color indexed="81"/>
            <rFont val="Tahoma"/>
            <charset val="1"/>
          </rPr>
          <t xml:space="preserve">legislation transparent &amp; easily accessible on the internet, with regular consultation but not in English
</t>
        </r>
      </text>
    </comment>
    <comment ref="W2" authorId="0" shapeId="0" xr:uid="{00000000-0006-0000-0200-000002000000}">
      <text>
        <r>
          <rPr>
            <sz val="9"/>
            <color indexed="81"/>
            <rFont val="Tahoma"/>
            <family val="2"/>
          </rPr>
          <t>ERSE regularly</t>
        </r>
        <r>
          <rPr>
            <b/>
            <sz val="9"/>
            <color indexed="81"/>
            <rFont val="Tahoma"/>
            <charset val="1"/>
          </rPr>
          <t xml:space="preserve"> i</t>
        </r>
        <r>
          <rPr>
            <sz val="9"/>
            <color indexed="81"/>
            <rFont val="Tahoma"/>
            <family val="2"/>
          </rPr>
          <t xml:space="preserve">ssues Public Consultations, even though not in the English language"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3" authorId="0" shapeId="0" xr:uid="{00000000-0006-0000-0200-000004000000}">
      <text>
        <r>
          <rPr>
            <sz val="9"/>
            <color indexed="81"/>
            <rFont val="Tahoma"/>
            <charset val="1"/>
          </rPr>
          <t xml:space="preserve">regular updates of the code &amp; market arrangements easily accessible on the internet (many of them in English on TSO's site) but no regular shipper meetings or consultation workshops
</t>
        </r>
      </text>
    </comment>
    <comment ref="L4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DZK products exist
</t>
        </r>
      </text>
    </comment>
    <comment ref="O4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Entry exit co-exists with point to point
</t>
        </r>
      </text>
    </comment>
    <comment ref="R4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established e/e system with a single Virtual Nomination Point (VNP)-although not yet a VTP while balancing does not happen there (a balancing platform expected in late 2018)
</t>
        </r>
      </text>
    </comment>
    <comment ref="T4" authorId="0" shapeId="0" xr:uid="{00000000-0006-0000-0200-000008000000}">
      <text>
        <r>
          <rPr>
            <sz val="9"/>
            <color indexed="81"/>
            <rFont val="Tahoma"/>
            <charset val="1"/>
          </rPr>
          <t>Transit co-exists with entry-exit</t>
        </r>
      </text>
    </comment>
    <comment ref="U4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Entry exit co-exists with point to point
</t>
        </r>
      </text>
    </comment>
    <comment ref="V4" authorId="0" shapeId="0" xr:uid="{00000000-0006-0000-0200-00000A000000}">
      <text>
        <r>
          <rPr>
            <sz val="9"/>
            <color indexed="81"/>
            <rFont val="Tahoma"/>
            <charset val="1"/>
          </rPr>
          <t xml:space="preserve">Entry-exit co-exists with point-to-point
</t>
        </r>
      </text>
    </comment>
    <comment ref="R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Title transfer at the VNP
</t>
        </r>
      </text>
    </comment>
    <comment ref="T5" authorId="0" shapeId="0" xr:uid="{00000000-0006-0000-0200-00000C000000}">
      <text>
        <r>
          <rPr>
            <sz val="9"/>
            <color indexed="81"/>
            <rFont val="Tahoma"/>
            <charset val="1"/>
          </rPr>
          <t xml:space="preserve">Concept model under development but no official launch date yet
</t>
        </r>
      </text>
    </comment>
    <comment ref="W5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Shippers still required to establish and maintain stocks of gas to operate in the transmission system which are "borrowed" REN, paper traders currently not able to operate
</t>
        </r>
      </text>
    </comment>
    <comment ref="G6" authorId="0" shapeId="0" xr:uid="{00000000-0006-0000-0200-00000F000000}">
      <text>
        <r>
          <rPr>
            <sz val="9"/>
            <color indexed="81"/>
            <rFont val="Tahoma"/>
            <family val="2"/>
          </rPr>
          <t>Shippers supplying end users can sign up to the ALIZES service which acts as a linepack flexibility service, whereby residula imbalances are settled on a monthyl basis at the neutral gas price</t>
        </r>
      </text>
    </comment>
    <comment ref="L6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Imbalances below 24 MWh/d carried forward to the next day
</t>
        </r>
      </text>
    </comment>
    <comment ref="N6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Linepack flexibility service applies
</t>
        </r>
      </text>
    </comment>
    <comment ref="O6" authorId="0" shapeId="0" xr:uid="{00000000-0006-0000-0200-000012000000}">
      <text>
        <r>
          <rPr>
            <sz val="9"/>
            <color indexed="81"/>
            <rFont val="Tahoma"/>
            <family val="2"/>
          </rPr>
          <t xml:space="preserve">Tolerances still in place over year in question but being phased out
</t>
        </r>
      </text>
    </comment>
    <comment ref="R6" authorId="0" shapeId="0" xr:uid="{00000000-0006-0000-0200-000013000000}">
      <text>
        <r>
          <rPr>
            <sz val="9"/>
            <color indexed="81"/>
            <rFont val="Tahoma"/>
            <family val="2"/>
          </rPr>
          <t xml:space="preserve">long/short positions imbalances set to 0 at the end of the day with payment/receipt of imbalance charge but tolerances still apply at 3% until 31/12/18
</t>
        </r>
      </text>
    </comment>
    <comment ref="T6" authorId="0" shapeId="0" xr:uid="{00000000-0006-0000-0200-000014000000}">
      <text>
        <r>
          <rPr>
            <sz val="9"/>
            <color indexed="81"/>
            <rFont val="Tahoma"/>
            <charset val="1"/>
          </rPr>
          <t xml:space="preserve">Non daily cash out and tolerances
</t>
        </r>
      </text>
    </comment>
    <comment ref="U6" authorId="0" shapeId="0" xr:uid="{00000000-0006-0000-0200-000015000000}">
      <text>
        <r>
          <rPr>
            <sz val="9"/>
            <color indexed="81"/>
            <rFont val="Tahoma"/>
            <family val="2"/>
          </rPr>
          <t xml:space="preserve">Tolerances apply
</t>
        </r>
      </text>
    </comment>
    <comment ref="W6" authorId="0" shapeId="0" xr:uid="{00000000-0006-0000-0200-000017000000}">
      <text>
        <r>
          <rPr>
            <sz val="9"/>
            <color indexed="81"/>
            <rFont val="Tahoma"/>
            <family val="2"/>
          </rPr>
          <t>Linepack flexibility service available for IDM customers free of charge so small imbalances can be carried over day to day</t>
        </r>
      </text>
    </comment>
    <comment ref="L7" authorId="0" shapeId="0" xr:uid="{00000000-0006-0000-0200-000018000000}">
      <text>
        <r>
          <rPr>
            <sz val="9"/>
            <color indexed="81"/>
            <rFont val="Tahoma"/>
            <charset val="1"/>
          </rPr>
          <t xml:space="preserve">Ex-ante TSO balancing still  applies
</t>
        </r>
      </text>
    </comment>
    <comment ref="N7" authorId="0" shapeId="0" xr:uid="{00000000-0006-0000-0200-000019000000}">
      <text>
        <r>
          <rPr>
            <sz val="9"/>
            <color indexed="81"/>
            <rFont val="Tahoma"/>
            <family val="2"/>
          </rPr>
          <t>Balancing services in place and part of the merit oprder even though rarely used</t>
        </r>
      </text>
    </comment>
    <comment ref="O7" authorId="0" shapeId="0" xr:uid="{00000000-0006-0000-0200-00001A000000}">
      <text>
        <r>
          <rPr>
            <sz val="9"/>
            <color indexed="81"/>
            <rFont val="Tahoma"/>
            <family val="2"/>
          </rPr>
          <t xml:space="preserve">Balancing services used in conjunction with STSP because no locational products
</t>
        </r>
      </text>
    </comment>
    <comment ref="P7" authorId="0" shapeId="0" xr:uid="{00000000-0006-0000-0200-00001B000000}">
      <text>
        <r>
          <rPr>
            <sz val="9"/>
            <color indexed="81"/>
            <rFont val="Tahoma"/>
            <family val="2"/>
          </rPr>
          <t>ACER Balancing report says TSO has access to storage flexibility which led to infrequent balancing actions and avoidance of STSPs</t>
        </r>
      </text>
    </comment>
    <comment ref="Q7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Steve Rose:</t>
        </r>
        <r>
          <rPr>
            <sz val="9"/>
            <color indexed="81"/>
            <rFont val="Tahoma"/>
            <family val="2"/>
          </rPr>
          <t xml:space="preserve">
Balancing services apply and balancing is done on a balancing platform</t>
        </r>
      </text>
    </comment>
    <comment ref="R7" authorId="0" shapeId="0" xr:uid="{00000000-0006-0000-0200-00001D000000}">
      <text>
        <r>
          <rPr>
            <sz val="9"/>
            <color indexed="81"/>
            <rFont val="Tahoma"/>
            <family val="2"/>
          </rPr>
          <t>STSP used from 1/7/18 with balancing services at Revithoussa</t>
        </r>
      </text>
    </comment>
    <comment ref="T7" authorId="0" shapeId="0" xr:uid="{00000000-0006-0000-0200-00001E000000}">
      <text>
        <r>
          <rPr>
            <sz val="9"/>
            <color indexed="81"/>
            <rFont val="Tahoma"/>
            <charset val="1"/>
          </rPr>
          <t xml:space="preserve">Only balancing services
</t>
        </r>
      </text>
    </comment>
    <comment ref="U7" authorId="0" shapeId="0" xr:uid="{00000000-0006-0000-0200-00001F000000}">
      <text>
        <r>
          <rPr>
            <sz val="9"/>
            <color indexed="81"/>
            <rFont val="Tahoma"/>
            <family val="2"/>
          </rPr>
          <t xml:space="preserve">Some balancing done using STSP but mainly balancing services
</t>
        </r>
      </text>
    </comment>
    <comment ref="W7" authorId="0" shapeId="0" xr:uid="{00000000-0006-0000-0200-000020000000}">
      <text>
        <r>
          <rPr>
            <sz val="9"/>
            <color indexed="81"/>
            <rFont val="Tahoma"/>
            <family val="2"/>
          </rPr>
          <t xml:space="preserve">Only balancing services according to ENTSOG BAL NC Implementation Report 2017
</t>
        </r>
      </text>
    </comment>
    <comment ref="H8" authorId="0" shapeId="0" xr:uid="{00000000-0006-0000-0200-000021000000}">
      <text>
        <r>
          <rPr>
            <sz val="9"/>
            <color indexed="81"/>
            <rFont val="Tahoma"/>
            <family val="2"/>
          </rPr>
          <t>Reporting obligations overly bureaucratic</t>
        </r>
      </text>
    </comment>
    <comment ref="P8" authorId="0" shapeId="0" xr:uid="{00000000-0006-0000-0200-000022000000}">
      <text>
        <r>
          <rPr>
            <sz val="9"/>
            <color indexed="81"/>
            <rFont val="Tahoma"/>
            <family val="2"/>
          </rPr>
          <t xml:space="preserve">Reporting overly bureaucratic. Not sure about licensing
</t>
        </r>
      </text>
    </comment>
    <comment ref="Q8" authorId="0" shapeId="0" xr:uid="{00000000-0006-0000-0200-000023000000}">
      <text>
        <r>
          <rPr>
            <sz val="9"/>
            <color indexed="81"/>
            <rFont val="Tahoma"/>
            <family val="2"/>
          </rPr>
          <t xml:space="preserve">Reporting overly bureaucratic. 
</t>
        </r>
      </text>
    </comment>
    <comment ref="S8" authorId="0" shapeId="0" xr:uid="{00000000-0006-0000-0200-000025000000}">
      <text>
        <r>
          <rPr>
            <sz val="9"/>
            <color indexed="81"/>
            <rFont val="Tahoma"/>
            <family val="2"/>
          </rPr>
          <t xml:space="preserve">Licensing overly bureaucratic </t>
        </r>
      </text>
    </comment>
    <comment ref="U8" authorId="0" shapeId="0" xr:uid="{00000000-0006-0000-0200-000026000000}">
      <text>
        <r>
          <rPr>
            <sz val="9"/>
            <color indexed="81"/>
            <rFont val="Tahoma"/>
            <charset val="1"/>
          </rPr>
          <t xml:space="preserve">Licensing considered quite complicated
</t>
        </r>
      </text>
    </comment>
    <comment ref="W8" authorId="0" shapeId="0" xr:uid="{00000000-0006-0000-0200-000028000000}">
      <text>
        <r>
          <rPr>
            <sz val="9"/>
            <color indexed="81"/>
            <rFont val="Tahoma"/>
            <family val="2"/>
          </rPr>
          <t xml:space="preserve">Trading not licensed function. Supply is but no reported complaints about licensing reporting
</t>
        </r>
      </text>
    </comment>
    <comment ref="Q10" authorId="0" shapeId="0" xr:uid="{00000000-0006-0000-0200-00002B000000}">
      <text>
        <r>
          <rPr>
            <b/>
            <sz val="9"/>
            <color indexed="81"/>
            <rFont val="Tahoma"/>
            <family val="2"/>
          </rPr>
          <t>Steve Rose:</t>
        </r>
        <r>
          <rPr>
            <sz val="9"/>
            <color indexed="81"/>
            <rFont val="Tahoma"/>
            <family val="2"/>
          </rPr>
          <t xml:space="preserve">
Monthly and variable fees apply for the title transfer service </t>
        </r>
      </text>
    </comment>
    <comment ref="R10" authorId="0" shapeId="0" xr:uid="{00000000-0006-0000-0200-00002C000000}">
      <text>
        <r>
          <rPr>
            <sz val="9"/>
            <color indexed="81"/>
            <rFont val="Tahoma"/>
            <family val="2"/>
          </rPr>
          <t xml:space="preserve">Marked as zero last year as there wasn't a hub but no fees nbow either explicit or implicit (within TSO tariffs)
</t>
        </r>
      </text>
    </comment>
    <comment ref="V10" authorId="0" shapeId="0" xr:uid="{00000000-0006-0000-0200-000030000000}">
      <text>
        <r>
          <rPr>
            <sz val="9"/>
            <color indexed="81"/>
            <rFont val="Tahoma"/>
            <charset val="1"/>
          </rPr>
          <t xml:space="preserve">No hub so zero
</t>
        </r>
      </text>
    </comment>
    <comment ref="W10" authorId="0" shapeId="0" xr:uid="{00000000-0006-0000-0200-000031000000}">
      <text>
        <r>
          <rPr>
            <sz val="9"/>
            <color indexed="81"/>
            <rFont val="Tahoma"/>
            <family val="2"/>
          </rPr>
          <t>No hub so zero</t>
        </r>
      </text>
    </comment>
    <comment ref="O11" authorId="0" shapeId="0" xr:uid="{00000000-0006-0000-0200-000033000000}">
      <text>
        <r>
          <rPr>
            <sz val="9"/>
            <color indexed="81"/>
            <rFont val="Tahoma"/>
            <family val="2"/>
          </rPr>
          <t xml:space="preserve">0.5 last year but reference price is based on BAL NC
</t>
        </r>
      </text>
    </comment>
    <comment ref="Q11" authorId="0" shapeId="0" xr:uid="{00000000-0006-0000-0200-000034000000}">
      <text>
        <r>
          <rPr>
            <sz val="9"/>
            <color indexed="81"/>
            <rFont val="Tahoma"/>
            <family val="2"/>
          </rPr>
          <t xml:space="preserve">Interim imbalance charge methodology including CEGH as a proxy </t>
        </r>
      </text>
    </comment>
    <comment ref="R11" authorId="0" shapeId="0" xr:uid="{00000000-0006-0000-0200-000035000000}">
      <text>
        <r>
          <rPr>
            <sz val="9"/>
            <color indexed="81"/>
            <rFont val="Tahoma"/>
            <family val="2"/>
          </rPr>
          <t>Settlement price now as per BAL NC</t>
        </r>
      </text>
    </comment>
    <comment ref="U11" authorId="0" shapeId="0" xr:uid="{00000000-0006-0000-0200-000036000000}">
      <text>
        <r>
          <rPr>
            <sz val="9"/>
            <color indexed="81"/>
            <rFont val="Tahoma"/>
            <family val="2"/>
          </rPr>
          <t xml:space="preserve">Administered
</t>
        </r>
      </text>
    </comment>
    <comment ref="W11" authorId="0" shapeId="0" xr:uid="{00000000-0006-0000-0200-000037000000}">
      <text>
        <r>
          <rPr>
            <sz val="9"/>
            <color indexed="81"/>
            <rFont val="Tahoma"/>
            <family val="2"/>
          </rPr>
          <t>Proxy based on ES price</t>
        </r>
      </text>
    </comment>
    <comment ref="R12" authorId="0" shapeId="0" xr:uid="{00000000-0006-0000-0200-000039000000}">
      <text>
        <r>
          <rPr>
            <sz val="9"/>
            <color indexed="81"/>
            <rFont val="Tahoma"/>
            <charset val="1"/>
          </rPr>
          <t xml:space="preserve">EFET STAs widely used in the-non organised-secondary market (DEPA increasingly adopts it for cross-border trade)
</t>
        </r>
      </text>
    </comment>
    <comment ref="V12" authorId="0" shapeId="0" xr:uid="{00000000-0006-0000-0200-00003B000000}">
      <text>
        <r>
          <rPr>
            <sz val="9"/>
            <color indexed="81"/>
            <rFont val="Tahoma"/>
            <charset val="1"/>
          </rPr>
          <t xml:space="preserve">Naftogaz spot gas purchases are presumably based on a standard contract </t>
        </r>
      </text>
    </comment>
    <comment ref="O13" authorId="0" shapeId="0" xr:uid="{00000000-0006-0000-0200-00003C000000}">
      <text>
        <r>
          <rPr>
            <sz val="9"/>
            <color indexed="81"/>
            <rFont val="Tahoma"/>
            <family val="2"/>
          </rPr>
          <t xml:space="preserve">Montel and Reuters publish daily prices apparently
</t>
        </r>
      </text>
    </comment>
    <comment ref="P13" authorId="0" shapeId="0" xr:uid="{00000000-0006-0000-0200-00003D000000}">
      <text>
        <r>
          <rPr>
            <sz val="9"/>
            <color indexed="81"/>
            <rFont val="Tahoma"/>
            <family val="2"/>
          </rPr>
          <t xml:space="preserve">Was 0.5 but Heren and Argus both report daily spot prices
</t>
        </r>
      </text>
    </comment>
    <comment ref="R13" authorId="0" shapeId="0" xr:uid="{00000000-0006-0000-0200-00003E000000}">
      <text>
        <r>
          <rPr>
            <sz val="9"/>
            <color indexed="81"/>
            <rFont val="Tahoma"/>
            <charset val="1"/>
          </rPr>
          <t xml:space="preserve">from 1/7/18 daily publication of price by DESFA. PRAs likely to follow.
</t>
        </r>
      </text>
    </comment>
    <comment ref="S13" authorId="0" shapeId="0" xr:uid="{00000000-0006-0000-0200-00003F000000}">
      <text>
        <r>
          <rPr>
            <sz val="9"/>
            <color indexed="81"/>
            <rFont val="Tahoma"/>
            <family val="2"/>
          </rPr>
          <t xml:space="preserve">Argus and Heren
</t>
        </r>
      </text>
    </comment>
    <comment ref="J14" authorId="0" shapeId="0" xr:uid="{00000000-0006-0000-0200-000042000000}">
      <text>
        <r>
          <rPr>
            <sz val="9"/>
            <color indexed="81"/>
            <rFont val="Tahoma"/>
            <family val="2"/>
          </rPr>
          <t>10 x market makers active on GME exchange</t>
        </r>
      </text>
    </comment>
    <comment ref="K14" authorId="0" shapeId="0" xr:uid="{00000000-0006-0000-0200-000043000000}">
      <text>
        <r>
          <rPr>
            <sz val="9"/>
            <color indexed="81"/>
            <rFont val="Tahoma"/>
            <family val="2"/>
          </rPr>
          <t xml:space="preserve">Danske Commodities and HMN Naturgas - both spot
</t>
        </r>
      </text>
    </comment>
    <comment ref="M14" authorId="0" shapeId="0" xr:uid="{00000000-0006-0000-0200-000044000000}">
      <text>
        <r>
          <rPr>
            <sz val="9"/>
            <color indexed="81"/>
            <rFont val="Tahoma"/>
            <family val="2"/>
          </rPr>
          <t>Axpo and Engie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 shapeId="0" xr:uid="{00000000-0006-0000-0200-000045000000}">
      <text>
        <r>
          <rPr>
            <sz val="9"/>
            <color indexed="81"/>
            <rFont val="Tahoma"/>
            <family val="2"/>
          </rPr>
          <t xml:space="preserve">RWEST is a market maker 
</t>
        </r>
      </text>
    </comment>
    <comment ref="P14" authorId="0" shapeId="0" xr:uid="{00000000-0006-0000-0200-000046000000}">
      <text>
        <r>
          <rPr>
            <b/>
            <sz val="9"/>
            <color indexed="81"/>
            <rFont val="Tahoma"/>
            <charset val="1"/>
          </rPr>
          <t>Steve Rose:</t>
        </r>
        <r>
          <rPr>
            <sz val="9"/>
            <color indexed="81"/>
            <rFont val="Tahoma"/>
            <charset val="1"/>
          </rPr>
          <t xml:space="preserve">
CEEGEX presntation of 28/9/18 indicates 2 market makers</t>
        </r>
      </text>
    </comment>
    <comment ref="R14" authorId="0" shapeId="0" xr:uid="{00000000-0006-0000-0200-000047000000}">
      <text>
        <r>
          <rPr>
            <sz val="9"/>
            <color indexed="81"/>
            <rFont val="Tahoma"/>
            <charset val="1"/>
          </rPr>
          <t xml:space="preserve">Several participants at the hub for OTC physical daily trade of small quantities. No market maker
</t>
        </r>
      </text>
    </comment>
    <comment ref="H16" authorId="0" shapeId="0" xr:uid="{00000000-0006-0000-0200-000049000000}">
      <text>
        <r>
          <rPr>
            <b/>
            <sz val="9"/>
            <color indexed="81"/>
            <rFont val="Tahoma"/>
            <family val="2"/>
          </rPr>
          <t>Powernext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200-00004A000000}">
      <text>
        <r>
          <rPr>
            <sz val="9"/>
            <color indexed="81"/>
            <rFont val="Tahoma"/>
            <family val="2"/>
          </rPr>
          <t xml:space="preserve">GME Is not cleared but PSV traded on PEGAS
</t>
        </r>
      </text>
    </comment>
    <comment ref="K16" authorId="0" shapeId="0" xr:uid="{00000000-0006-0000-0200-00004B000000}">
      <text>
        <r>
          <rPr>
            <sz val="9"/>
            <color indexed="81"/>
            <rFont val="Tahoma"/>
            <family val="2"/>
          </rPr>
          <t xml:space="preserve">PEGAS
</t>
        </r>
      </text>
    </comment>
    <comment ref="M16" authorId="0" shapeId="0" xr:uid="{00000000-0006-0000-0200-00004C000000}">
      <text>
        <r>
          <rPr>
            <sz val="9"/>
            <color indexed="81"/>
            <rFont val="Tahoma"/>
            <family val="2"/>
          </rPr>
          <t xml:space="preserve">MIBGAS Derivatives with OMIClear and BME Clearing
</t>
        </r>
      </text>
    </comment>
    <comment ref="P16" authorId="0" shapeId="0" xr:uid="{00000000-0006-0000-0200-00004D000000}">
      <text>
        <r>
          <rPr>
            <sz val="9"/>
            <color indexed="81"/>
            <rFont val="Tahoma"/>
            <family val="2"/>
          </rPr>
          <t xml:space="preserve">CEEGEX cleared by Keler CCP and linked to Trayport
</t>
        </r>
      </text>
    </comment>
    <comment ref="R16" authorId="0" shapeId="0" xr:uid="{00000000-0006-0000-0200-00004E000000}">
      <text>
        <r>
          <rPr>
            <sz val="9"/>
            <color indexed="81"/>
            <rFont val="Tahoma"/>
            <charset val="1"/>
          </rPr>
          <t xml:space="preserve">Expected 2020
</t>
        </r>
      </text>
    </comment>
    <comment ref="M17" authorId="0" shapeId="0" xr:uid="{00000000-0006-0000-0200-000050000000}">
      <text>
        <r>
          <rPr>
            <sz val="9"/>
            <color indexed="81"/>
            <rFont val="Tahoma"/>
            <family val="2"/>
          </rPr>
          <t xml:space="preserve">Hub price used in electricity contracts
</t>
        </r>
      </text>
    </comment>
    <comment ref="M18" authorId="0" shapeId="0" xr:uid="{00000000-0006-0000-0200-000058000000}">
      <text>
        <r>
          <rPr>
            <sz val="9"/>
            <color indexed="81"/>
            <rFont val="Tahoma"/>
            <family val="2"/>
          </rPr>
          <t xml:space="preserve">Based on analysis from Naturgy
</t>
        </r>
      </text>
    </comment>
  </commentList>
</comments>
</file>

<file path=xl/sharedStrings.xml><?xml version="1.0" encoding="utf-8"?>
<sst xmlns="http://schemas.openxmlformats.org/spreadsheetml/2006/main" count="137" uniqueCount="73">
  <si>
    <t>Responsible party</t>
  </si>
  <si>
    <t>NRA</t>
  </si>
  <si>
    <t>TSO</t>
  </si>
  <si>
    <t>Entry-exit system established</t>
  </si>
  <si>
    <t>Market</t>
  </si>
  <si>
    <t>Brokers</t>
  </si>
  <si>
    <t>Establishment of exchange</t>
  </si>
  <si>
    <t xml:space="preserve">Total </t>
  </si>
  <si>
    <t>Total</t>
  </si>
  <si>
    <t xml:space="preserve">Title Transfer </t>
  </si>
  <si>
    <t>Standardised contract</t>
  </si>
  <si>
    <t>NBP</t>
  </si>
  <si>
    <t>TTF</t>
  </si>
  <si>
    <t>NCG</t>
  </si>
  <si>
    <t>GASPOOL</t>
  </si>
  <si>
    <t>France</t>
  </si>
  <si>
    <t>ZTP</t>
  </si>
  <si>
    <t>Zee Beach</t>
  </si>
  <si>
    <t>PSV</t>
  </si>
  <si>
    <t>GTF</t>
  </si>
  <si>
    <t>VTP</t>
  </si>
  <si>
    <t>PVB</t>
  </si>
  <si>
    <t>CZ</t>
  </si>
  <si>
    <t>Poland</t>
  </si>
  <si>
    <t>Hungary</t>
  </si>
  <si>
    <t>SK</t>
  </si>
  <si>
    <t>Greece</t>
  </si>
  <si>
    <t>Turkey</t>
  </si>
  <si>
    <t>Romania</t>
  </si>
  <si>
    <t>Bulgaria</t>
  </si>
  <si>
    <t>Ukraine</t>
  </si>
  <si>
    <t>N/A</t>
  </si>
  <si>
    <t>ZEE</t>
  </si>
  <si>
    <t>GPL</t>
  </si>
  <si>
    <t>BG</t>
  </si>
  <si>
    <t>PL</t>
  </si>
  <si>
    <t>Criteria</t>
  </si>
  <si>
    <t>1.a</t>
  </si>
  <si>
    <t>1.b</t>
  </si>
  <si>
    <t>Cashout rules (long short positions imbalances set to zero at the end of the day with payment/receipt of imbalance charge in local currency/MWh)</t>
  </si>
  <si>
    <t>TSO/Market Area Manager/Market Operator</t>
  </si>
  <si>
    <t>Resolve market structural and concentration issues (defined role for historical player if flexibility/liquidity is scarce)</t>
  </si>
  <si>
    <t xml:space="preserve">Hub fees (not fees relating to participating on a exchange or trading platform) </t>
  </si>
  <si>
    <t>Price Reporting Agencies producing daily prices at the hub</t>
  </si>
  <si>
    <t>Voluntary market makers operating at the hub</t>
  </si>
  <si>
    <t>Hub price becomes reliable and used as benchmark</t>
  </si>
  <si>
    <t>NRA, TSO or Market Operator</t>
  </si>
  <si>
    <t>Hub spot (shorter than monthly products) liquidity</t>
  </si>
  <si>
    <t>Hub forward (monthly products or longer) liquidity</t>
  </si>
  <si>
    <t>Establish a reference price at the hub for contract settlement in the event of default</t>
  </si>
  <si>
    <t>TSO system balancing</t>
  </si>
  <si>
    <t>Max Score 2018</t>
  </si>
  <si>
    <t>Heading 2018</t>
  </si>
  <si>
    <t>Licensing and reporting obligations</t>
  </si>
  <si>
    <t>NRA/Ministry</t>
  </si>
  <si>
    <t>Transparency and consultation</t>
  </si>
  <si>
    <t>NRA and/or Ministry</t>
  </si>
  <si>
    <t>16.a</t>
  </si>
  <si>
    <t>16.b</t>
  </si>
  <si>
    <t>Actual Score 2018</t>
  </si>
  <si>
    <t>Comments</t>
  </si>
  <si>
    <t>FR</t>
  </si>
  <si>
    <t>GTF/ETF</t>
  </si>
  <si>
    <t>AT VTP</t>
  </si>
  <si>
    <t>CZ VTP</t>
  </si>
  <si>
    <t>HU MGP</t>
  </si>
  <si>
    <t>Portugal</t>
  </si>
  <si>
    <t>Market Party</t>
  </si>
  <si>
    <t>Assessment</t>
  </si>
  <si>
    <t>1a+6+7+8+14</t>
  </si>
  <si>
    <t>1b+2+3+4+5</t>
  </si>
  <si>
    <t>9+10+11+12+13+15</t>
  </si>
  <si>
    <t>16a+16b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</si>
</sst>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A0C0E0"/>
        <bgColor indexed="64"/>
      </patternFill>
    </fill>
    <fill>
      <patternFill patternType="solid">
        <fgColor rgb="FFDFE8F3"/>
        <bgColor indexed="64"/>
      </patternFill>
    </fill>
    <fill>
      <patternFill patternType="solid">
        <fgColor rgb="FFF0F4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 readingOrder="1"/>
    </xf>
    <xf numFmtId="0" fontId="0" fillId="7" borderId="0" xfId="0" applyFill="1"/>
    <xf numFmtId="0" fontId="0" fillId="8" borderId="0" xfId="0" applyFill="1"/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4" xfId="1" applyFont="1" applyFill="1" applyBorder="1" applyAlignment="1">
      <alignment horizontal="center" vertical="top" wrapText="1" readingOrder="1"/>
    </xf>
    <xf numFmtId="0" fontId="6" fillId="0" borderId="0" xfId="0" applyFont="1" applyAlignment="1">
      <alignment vertical="top"/>
    </xf>
    <xf numFmtId="0" fontId="3" fillId="3" borderId="2" xfId="0" applyFont="1" applyFill="1" applyBorder="1" applyAlignment="1">
      <alignment horizontal="center" vertical="top" wrapText="1" readingOrder="1"/>
    </xf>
    <xf numFmtId="0" fontId="3" fillId="3" borderId="3" xfId="1" applyFont="1" applyFill="1" applyBorder="1" applyAlignment="1">
      <alignment horizontal="center" vertical="top" wrapText="1" readingOrder="1"/>
    </xf>
    <xf numFmtId="0" fontId="3" fillId="3" borderId="5" xfId="0" applyFont="1" applyFill="1" applyBorder="1" applyAlignment="1">
      <alignment horizontal="center" vertical="top" wrapText="1" readingOrder="1"/>
    </xf>
    <xf numFmtId="0" fontId="3" fillId="3" borderId="4" xfId="1" applyFont="1" applyFill="1" applyBorder="1" applyAlignment="1">
      <alignment horizontal="center" vertical="top" wrapText="1" readingOrder="1"/>
    </xf>
    <xf numFmtId="0" fontId="3" fillId="4" borderId="3" xfId="0" applyFont="1" applyFill="1" applyBorder="1" applyAlignment="1">
      <alignment horizontal="center" vertical="top" wrapText="1" readingOrder="1"/>
    </xf>
    <xf numFmtId="0" fontId="3" fillId="4" borderId="4" xfId="1" applyFont="1" applyFill="1" applyBorder="1" applyAlignment="1">
      <alignment horizontal="center" vertical="top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7" fillId="6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6" borderId="4" xfId="0" applyFont="1" applyFill="1" applyBorder="1" applyAlignment="1">
      <alignment horizontal="center" vertical="center" wrapText="1" readingOrder="1"/>
    </xf>
    <xf numFmtId="0" fontId="3" fillId="3" borderId="3" xfId="1" applyFont="1" applyFill="1" applyBorder="1" applyAlignment="1">
      <alignment horizontal="center" vertical="center" wrapText="1" readingOrder="1"/>
    </xf>
    <xf numFmtId="0" fontId="12" fillId="0" borderId="0" xfId="0" applyFont="1"/>
    <xf numFmtId="0" fontId="1" fillId="3" borderId="2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top" wrapText="1" readingOrder="1"/>
    </xf>
    <xf numFmtId="0" fontId="10" fillId="3" borderId="2" xfId="0" applyFont="1" applyFill="1" applyBorder="1" applyAlignment="1">
      <alignment horizontal="center" vertical="top" wrapText="1" readingOrder="1"/>
    </xf>
    <xf numFmtId="0" fontId="0" fillId="0" borderId="0" xfId="0" applyFill="1" applyBorder="1"/>
    <xf numFmtId="0" fontId="3" fillId="3" borderId="7" xfId="0" applyFont="1" applyFill="1" applyBorder="1" applyAlignment="1">
      <alignment horizontal="center" vertical="top" wrapText="1" readingOrder="1"/>
    </xf>
    <xf numFmtId="0" fontId="3" fillId="3" borderId="5" xfId="0" applyFont="1" applyFill="1" applyBorder="1" applyAlignment="1">
      <alignment horizontal="center" vertical="top" wrapText="1" readingOrder="1"/>
    </xf>
    <xf numFmtId="0" fontId="3" fillId="4" borderId="6" xfId="0" applyFont="1" applyFill="1" applyBorder="1" applyAlignment="1">
      <alignment horizontal="center" vertical="top" wrapText="1" readingOrder="1"/>
    </xf>
    <xf numFmtId="0" fontId="3" fillId="4" borderId="5" xfId="0" applyFont="1" applyFill="1" applyBorder="1" applyAlignment="1">
      <alignment horizontal="center" vertical="top" wrapText="1" readingOrder="1"/>
    </xf>
  </cellXfs>
  <cellStyles count="3">
    <cellStyle name="Normal" xfId="0" builtinId="0"/>
    <cellStyle name="Normal 2" xfId="1" xr:uid="{00000000-0005-0000-0000-000001000000}"/>
    <cellStyle name="Normál 2" xfId="2" xr:uid="{00000000-0005-0000-0000-000002000000}"/>
  </cellStyles>
  <dxfs count="0"/>
  <tableStyles count="0" defaultTableStyle="TableStyleMedium2" defaultPivotStyle="PivotStyleLight16"/>
  <colors>
    <mruColors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500" baseline="0"/>
              <a:t>EFET 2018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Scores'!$A$2:$A$22</c:f>
              <c:strCache>
                <c:ptCount val="21"/>
                <c:pt idx="0">
                  <c:v>NBP</c:v>
                </c:pt>
                <c:pt idx="1">
                  <c:v>TTF</c:v>
                </c:pt>
                <c:pt idx="2">
                  <c:v>NCG</c:v>
                </c:pt>
                <c:pt idx="3">
                  <c:v>GASPOOL</c:v>
                </c:pt>
                <c:pt idx="4">
                  <c:v>France</c:v>
                </c:pt>
                <c:pt idx="5">
                  <c:v>ZTP</c:v>
                </c:pt>
                <c:pt idx="6">
                  <c:v>Zee Beach</c:v>
                </c:pt>
                <c:pt idx="7">
                  <c:v>PSV</c:v>
                </c:pt>
                <c:pt idx="8">
                  <c:v>VTP</c:v>
                </c:pt>
                <c:pt idx="9">
                  <c:v>PVB</c:v>
                </c:pt>
                <c:pt idx="10">
                  <c:v>GTF</c:v>
                </c:pt>
                <c:pt idx="11">
                  <c:v>CZ</c:v>
                </c:pt>
                <c:pt idx="12">
                  <c:v>Hungary</c:v>
                </c:pt>
                <c:pt idx="13">
                  <c:v>Poland</c:v>
                </c:pt>
                <c:pt idx="14">
                  <c:v>SK</c:v>
                </c:pt>
                <c:pt idx="15">
                  <c:v>Greece</c:v>
                </c:pt>
                <c:pt idx="16">
                  <c:v>Turkey</c:v>
                </c:pt>
                <c:pt idx="17">
                  <c:v>Bulgaria</c:v>
                </c:pt>
                <c:pt idx="18">
                  <c:v>Portugal</c:v>
                </c:pt>
                <c:pt idx="19">
                  <c:v>Ukraine</c:v>
                </c:pt>
                <c:pt idx="20">
                  <c:v>Romania</c:v>
                </c:pt>
              </c:strCache>
            </c:strRef>
          </c:cat>
          <c:val>
            <c:numRef>
              <c:f>'Previous Yr Scores'!$B$2:$B$22</c:f>
              <c:numCache>
                <c:formatCode>General</c:formatCode>
                <c:ptCount val="21"/>
                <c:pt idx="0">
                  <c:v>20</c:v>
                </c:pt>
                <c:pt idx="1">
                  <c:v>19</c:v>
                </c:pt>
                <c:pt idx="2">
                  <c:v>15.5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10.5</c:v>
                </c:pt>
                <c:pt idx="8">
                  <c:v>13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5</c:v>
                </c:pt>
                <c:pt idx="13">
                  <c:v>4.5</c:v>
                </c:pt>
                <c:pt idx="14">
                  <c:v>3.5</c:v>
                </c:pt>
                <c:pt idx="15">
                  <c:v>4.5</c:v>
                </c:pt>
                <c:pt idx="16">
                  <c:v>5.5</c:v>
                </c:pt>
                <c:pt idx="17">
                  <c:v>1.5</c:v>
                </c:pt>
                <c:pt idx="2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C-4CBB-889A-4B28B7C3E130}"/>
            </c:ext>
          </c:extLst>
        </c:ser>
        <c:ser>
          <c:idx val="1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Scores'!$A$2:$A$22</c:f>
              <c:strCache>
                <c:ptCount val="21"/>
                <c:pt idx="0">
                  <c:v>NBP</c:v>
                </c:pt>
                <c:pt idx="1">
                  <c:v>TTF</c:v>
                </c:pt>
                <c:pt idx="2">
                  <c:v>NCG</c:v>
                </c:pt>
                <c:pt idx="3">
                  <c:v>GASPOOL</c:v>
                </c:pt>
                <c:pt idx="4">
                  <c:v>France</c:v>
                </c:pt>
                <c:pt idx="5">
                  <c:v>ZTP</c:v>
                </c:pt>
                <c:pt idx="6">
                  <c:v>Zee Beach</c:v>
                </c:pt>
                <c:pt idx="7">
                  <c:v>PSV</c:v>
                </c:pt>
                <c:pt idx="8">
                  <c:v>VTP</c:v>
                </c:pt>
                <c:pt idx="9">
                  <c:v>PVB</c:v>
                </c:pt>
                <c:pt idx="10">
                  <c:v>GTF</c:v>
                </c:pt>
                <c:pt idx="11">
                  <c:v>CZ</c:v>
                </c:pt>
                <c:pt idx="12">
                  <c:v>Hungary</c:v>
                </c:pt>
                <c:pt idx="13">
                  <c:v>Poland</c:v>
                </c:pt>
                <c:pt idx="14">
                  <c:v>SK</c:v>
                </c:pt>
                <c:pt idx="15">
                  <c:v>Greece</c:v>
                </c:pt>
                <c:pt idx="16">
                  <c:v>Turkey</c:v>
                </c:pt>
                <c:pt idx="17">
                  <c:v>Bulgaria</c:v>
                </c:pt>
                <c:pt idx="18">
                  <c:v>Portugal</c:v>
                </c:pt>
                <c:pt idx="19">
                  <c:v>Ukraine</c:v>
                </c:pt>
                <c:pt idx="20">
                  <c:v>Romania</c:v>
                </c:pt>
              </c:strCache>
            </c:strRef>
          </c:cat>
          <c:val>
            <c:numRef>
              <c:f>'Previous Yr Scores'!$C$2:$C$22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19</c:v>
                </c:pt>
                <c:pt idx="4">
                  <c:v>16.5</c:v>
                </c:pt>
                <c:pt idx="5">
                  <c:v>17.5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7</c:v>
                </c:pt>
                <c:pt idx="10">
                  <c:v>11</c:v>
                </c:pt>
                <c:pt idx="11">
                  <c:v>8.5</c:v>
                </c:pt>
                <c:pt idx="12">
                  <c:v>6.5</c:v>
                </c:pt>
                <c:pt idx="13">
                  <c:v>5.5</c:v>
                </c:pt>
                <c:pt idx="14">
                  <c:v>7</c:v>
                </c:pt>
                <c:pt idx="15">
                  <c:v>5.5</c:v>
                </c:pt>
                <c:pt idx="16">
                  <c:v>5</c:v>
                </c:pt>
                <c:pt idx="17">
                  <c:v>1</c:v>
                </c:pt>
                <c:pt idx="2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C-4CBB-889A-4B28B7C3E130}"/>
            </c:ext>
          </c:extLst>
        </c:ser>
        <c:ser>
          <c:idx val="2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Scores'!$A$2:$A$22</c:f>
              <c:strCache>
                <c:ptCount val="21"/>
                <c:pt idx="0">
                  <c:v>NBP</c:v>
                </c:pt>
                <c:pt idx="1">
                  <c:v>TTF</c:v>
                </c:pt>
                <c:pt idx="2">
                  <c:v>NCG</c:v>
                </c:pt>
                <c:pt idx="3">
                  <c:v>GASPOOL</c:v>
                </c:pt>
                <c:pt idx="4">
                  <c:v>France</c:v>
                </c:pt>
                <c:pt idx="5">
                  <c:v>ZTP</c:v>
                </c:pt>
                <c:pt idx="6">
                  <c:v>Zee Beach</c:v>
                </c:pt>
                <c:pt idx="7">
                  <c:v>PSV</c:v>
                </c:pt>
                <c:pt idx="8">
                  <c:v>VTP</c:v>
                </c:pt>
                <c:pt idx="9">
                  <c:v>PVB</c:v>
                </c:pt>
                <c:pt idx="10">
                  <c:v>GTF</c:v>
                </c:pt>
                <c:pt idx="11">
                  <c:v>CZ</c:v>
                </c:pt>
                <c:pt idx="12">
                  <c:v>Hungary</c:v>
                </c:pt>
                <c:pt idx="13">
                  <c:v>Poland</c:v>
                </c:pt>
                <c:pt idx="14">
                  <c:v>SK</c:v>
                </c:pt>
                <c:pt idx="15">
                  <c:v>Greece</c:v>
                </c:pt>
                <c:pt idx="16">
                  <c:v>Turkey</c:v>
                </c:pt>
                <c:pt idx="17">
                  <c:v>Bulgaria</c:v>
                </c:pt>
                <c:pt idx="18">
                  <c:v>Portugal</c:v>
                </c:pt>
                <c:pt idx="19">
                  <c:v>Ukraine</c:v>
                </c:pt>
                <c:pt idx="20">
                  <c:v>Romania</c:v>
                </c:pt>
              </c:strCache>
            </c:strRef>
          </c:cat>
          <c:val>
            <c:numRef>
              <c:f>'Previous Yr Scores'!$D$2:$D$22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19</c:v>
                </c:pt>
                <c:pt idx="4">
                  <c:v>18.5</c:v>
                </c:pt>
                <c:pt idx="5">
                  <c:v>18</c:v>
                </c:pt>
                <c:pt idx="6">
                  <c:v>17</c:v>
                </c:pt>
                <c:pt idx="7">
                  <c:v>15</c:v>
                </c:pt>
                <c:pt idx="8">
                  <c:v>13.5</c:v>
                </c:pt>
                <c:pt idx="9">
                  <c:v>13.5</c:v>
                </c:pt>
                <c:pt idx="10">
                  <c:v>14</c:v>
                </c:pt>
                <c:pt idx="11">
                  <c:v>9.5</c:v>
                </c:pt>
                <c:pt idx="12">
                  <c:v>9</c:v>
                </c:pt>
                <c:pt idx="13">
                  <c:v>9.5</c:v>
                </c:pt>
                <c:pt idx="14">
                  <c:v>8</c:v>
                </c:pt>
                <c:pt idx="15">
                  <c:v>5.5</c:v>
                </c:pt>
                <c:pt idx="16">
                  <c:v>4</c:v>
                </c:pt>
                <c:pt idx="17">
                  <c:v>1.5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C-4CBB-889A-4B28B7C3E130}"/>
            </c:ext>
          </c:extLst>
        </c:ser>
        <c:ser>
          <c:idx val="3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Scores'!$A$2:$A$22</c:f>
              <c:strCache>
                <c:ptCount val="21"/>
                <c:pt idx="0">
                  <c:v>NBP</c:v>
                </c:pt>
                <c:pt idx="1">
                  <c:v>TTF</c:v>
                </c:pt>
                <c:pt idx="2">
                  <c:v>NCG</c:v>
                </c:pt>
                <c:pt idx="3">
                  <c:v>GASPOOL</c:v>
                </c:pt>
                <c:pt idx="4">
                  <c:v>France</c:v>
                </c:pt>
                <c:pt idx="5">
                  <c:v>ZTP</c:v>
                </c:pt>
                <c:pt idx="6">
                  <c:v>Zee Beach</c:v>
                </c:pt>
                <c:pt idx="7">
                  <c:v>PSV</c:v>
                </c:pt>
                <c:pt idx="8">
                  <c:v>VTP</c:v>
                </c:pt>
                <c:pt idx="9">
                  <c:v>PVB</c:v>
                </c:pt>
                <c:pt idx="10">
                  <c:v>GTF</c:v>
                </c:pt>
                <c:pt idx="11">
                  <c:v>CZ</c:v>
                </c:pt>
                <c:pt idx="12">
                  <c:v>Hungary</c:v>
                </c:pt>
                <c:pt idx="13">
                  <c:v>Poland</c:v>
                </c:pt>
                <c:pt idx="14">
                  <c:v>SK</c:v>
                </c:pt>
                <c:pt idx="15">
                  <c:v>Greece</c:v>
                </c:pt>
                <c:pt idx="16">
                  <c:v>Turkey</c:v>
                </c:pt>
                <c:pt idx="17">
                  <c:v>Bulgaria</c:v>
                </c:pt>
                <c:pt idx="18">
                  <c:v>Portugal</c:v>
                </c:pt>
                <c:pt idx="19">
                  <c:v>Ukraine</c:v>
                </c:pt>
                <c:pt idx="20">
                  <c:v>Romania</c:v>
                </c:pt>
              </c:strCache>
            </c:strRef>
          </c:cat>
          <c:val>
            <c:numRef>
              <c:f>'Previous Yr Scores'!$E$2:$E$22</c:f>
              <c:numCache>
                <c:formatCode>General</c:formatCode>
                <c:ptCount val="21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</c:v>
                </c:pt>
                <c:pt idx="4">
                  <c:v>17.5</c:v>
                </c:pt>
                <c:pt idx="5">
                  <c:v>19</c:v>
                </c:pt>
                <c:pt idx="6">
                  <c:v>16.5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15.5</c:v>
                </c:pt>
                <c:pt idx="11">
                  <c:v>13</c:v>
                </c:pt>
                <c:pt idx="12">
                  <c:v>12.5</c:v>
                </c:pt>
                <c:pt idx="13">
                  <c:v>10</c:v>
                </c:pt>
                <c:pt idx="14">
                  <c:v>8.5</c:v>
                </c:pt>
                <c:pt idx="15">
                  <c:v>6.5</c:v>
                </c:pt>
                <c:pt idx="16">
                  <c:v>5.5</c:v>
                </c:pt>
                <c:pt idx="17">
                  <c:v>1</c:v>
                </c:pt>
                <c:pt idx="19">
                  <c:v>3.5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C-4CBB-889A-4B28B7C3E130}"/>
            </c:ext>
          </c:extLst>
        </c:ser>
        <c:ser>
          <c:idx val="4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Scores'!$A$2:$A$22</c:f>
              <c:strCache>
                <c:ptCount val="21"/>
                <c:pt idx="0">
                  <c:v>NBP</c:v>
                </c:pt>
                <c:pt idx="1">
                  <c:v>TTF</c:v>
                </c:pt>
                <c:pt idx="2">
                  <c:v>NCG</c:v>
                </c:pt>
                <c:pt idx="3">
                  <c:v>GASPOOL</c:v>
                </c:pt>
                <c:pt idx="4">
                  <c:v>France</c:v>
                </c:pt>
                <c:pt idx="5">
                  <c:v>ZTP</c:v>
                </c:pt>
                <c:pt idx="6">
                  <c:v>Zee Beach</c:v>
                </c:pt>
                <c:pt idx="7">
                  <c:v>PSV</c:v>
                </c:pt>
                <c:pt idx="8">
                  <c:v>VTP</c:v>
                </c:pt>
                <c:pt idx="9">
                  <c:v>PVB</c:v>
                </c:pt>
                <c:pt idx="10">
                  <c:v>GTF</c:v>
                </c:pt>
                <c:pt idx="11">
                  <c:v>CZ</c:v>
                </c:pt>
                <c:pt idx="12">
                  <c:v>Hungary</c:v>
                </c:pt>
                <c:pt idx="13">
                  <c:v>Poland</c:v>
                </c:pt>
                <c:pt idx="14">
                  <c:v>SK</c:v>
                </c:pt>
                <c:pt idx="15">
                  <c:v>Greece</c:v>
                </c:pt>
                <c:pt idx="16">
                  <c:v>Turkey</c:v>
                </c:pt>
                <c:pt idx="17">
                  <c:v>Bulgaria</c:v>
                </c:pt>
                <c:pt idx="18">
                  <c:v>Portugal</c:v>
                </c:pt>
                <c:pt idx="19">
                  <c:v>Ukraine</c:v>
                </c:pt>
                <c:pt idx="20">
                  <c:v>Romania</c:v>
                </c:pt>
              </c:strCache>
            </c:strRef>
          </c:cat>
          <c:val>
            <c:numRef>
              <c:f>'Previous Yr Scores'!$F$2:$F$22</c:f>
              <c:numCache>
                <c:formatCode>General</c:formatCode>
                <c:ptCount val="21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7">
                  <c:v>16.5</c:v>
                </c:pt>
                <c:pt idx="8">
                  <c:v>16.5</c:v>
                </c:pt>
                <c:pt idx="9">
                  <c:v>15.5</c:v>
                </c:pt>
                <c:pt idx="10">
                  <c:v>14.5</c:v>
                </c:pt>
                <c:pt idx="11">
                  <c:v>14</c:v>
                </c:pt>
                <c:pt idx="12">
                  <c:v>11.5</c:v>
                </c:pt>
                <c:pt idx="13">
                  <c:v>9.5</c:v>
                </c:pt>
                <c:pt idx="14">
                  <c:v>9.5</c:v>
                </c:pt>
                <c:pt idx="15">
                  <c:v>8.5</c:v>
                </c:pt>
                <c:pt idx="16">
                  <c:v>6</c:v>
                </c:pt>
                <c:pt idx="17">
                  <c:v>4.5</c:v>
                </c:pt>
                <c:pt idx="18">
                  <c:v>4.5</c:v>
                </c:pt>
                <c:pt idx="19">
                  <c:v>3.5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8C-4CBB-889A-4B28B7C3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888440"/>
        <c:axId val="220888768"/>
      </c:barChart>
      <c:catAx>
        <c:axId val="22088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88768"/>
        <c:crosses val="autoZero"/>
        <c:auto val="1"/>
        <c:lblAlgn val="ctr"/>
        <c:lblOffset val="100"/>
        <c:noMultiLvlLbl val="0"/>
      </c:catAx>
      <c:valAx>
        <c:axId val="2208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88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400" baseline="0"/>
              <a:t>EFET 2018 Gas Hubs Study - Lower liquidity hubs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GTF</c:v>
                </c:pt>
                <c:pt idx="1">
                  <c:v>CZ</c:v>
                </c:pt>
                <c:pt idx="2">
                  <c:v>Hungary</c:v>
                </c:pt>
                <c:pt idx="3">
                  <c:v>Poland</c:v>
                </c:pt>
                <c:pt idx="4">
                  <c:v>SK</c:v>
                </c:pt>
                <c:pt idx="5">
                  <c:v>Greece</c:v>
                </c:pt>
                <c:pt idx="6">
                  <c:v>Turkey</c:v>
                </c:pt>
                <c:pt idx="7">
                  <c:v>Bulgaria</c:v>
                </c:pt>
                <c:pt idx="8">
                  <c:v>Portugal</c:v>
                </c:pt>
                <c:pt idx="9">
                  <c:v>Ukraine</c:v>
                </c:pt>
                <c:pt idx="10">
                  <c:v>Romania</c:v>
                </c:pt>
              </c:strCache>
            </c:strRef>
          </c:cat>
          <c:val>
            <c:numRef>
              <c:f>'Previous Yr Scores'!$B$12:$B$22</c:f>
              <c:numCache>
                <c:formatCode>General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4.5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1.5</c:v>
                </c:pt>
                <c:pt idx="1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7-4CEC-A6AD-7EA58B150CA8}"/>
            </c:ext>
          </c:extLst>
        </c:ser>
        <c:ser>
          <c:idx val="1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GTF</c:v>
                </c:pt>
                <c:pt idx="1">
                  <c:v>CZ</c:v>
                </c:pt>
                <c:pt idx="2">
                  <c:v>Hungary</c:v>
                </c:pt>
                <c:pt idx="3">
                  <c:v>Poland</c:v>
                </c:pt>
                <c:pt idx="4">
                  <c:v>SK</c:v>
                </c:pt>
                <c:pt idx="5">
                  <c:v>Greece</c:v>
                </c:pt>
                <c:pt idx="6">
                  <c:v>Turkey</c:v>
                </c:pt>
                <c:pt idx="7">
                  <c:v>Bulgaria</c:v>
                </c:pt>
                <c:pt idx="8">
                  <c:v>Portugal</c:v>
                </c:pt>
                <c:pt idx="9">
                  <c:v>Ukraine</c:v>
                </c:pt>
                <c:pt idx="10">
                  <c:v>Romania</c:v>
                </c:pt>
              </c:strCache>
            </c:strRef>
          </c:cat>
          <c:val>
            <c:numRef>
              <c:f>'Previous Yr Scores'!$C$12:$C$22</c:f>
              <c:numCache>
                <c:formatCode>General</c:formatCode>
                <c:ptCount val="11"/>
                <c:pt idx="0">
                  <c:v>11</c:v>
                </c:pt>
                <c:pt idx="1">
                  <c:v>8.5</c:v>
                </c:pt>
                <c:pt idx="2">
                  <c:v>6.5</c:v>
                </c:pt>
                <c:pt idx="3">
                  <c:v>5.5</c:v>
                </c:pt>
                <c:pt idx="4">
                  <c:v>7</c:v>
                </c:pt>
                <c:pt idx="5">
                  <c:v>5.5</c:v>
                </c:pt>
                <c:pt idx="6">
                  <c:v>5</c:v>
                </c:pt>
                <c:pt idx="7">
                  <c:v>1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7-4CEC-A6AD-7EA58B150CA8}"/>
            </c:ext>
          </c:extLst>
        </c:ser>
        <c:ser>
          <c:idx val="2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GTF</c:v>
                </c:pt>
                <c:pt idx="1">
                  <c:v>CZ</c:v>
                </c:pt>
                <c:pt idx="2">
                  <c:v>Hungary</c:v>
                </c:pt>
                <c:pt idx="3">
                  <c:v>Poland</c:v>
                </c:pt>
                <c:pt idx="4">
                  <c:v>SK</c:v>
                </c:pt>
                <c:pt idx="5">
                  <c:v>Greece</c:v>
                </c:pt>
                <c:pt idx="6">
                  <c:v>Turkey</c:v>
                </c:pt>
                <c:pt idx="7">
                  <c:v>Bulgaria</c:v>
                </c:pt>
                <c:pt idx="8">
                  <c:v>Portugal</c:v>
                </c:pt>
                <c:pt idx="9">
                  <c:v>Ukraine</c:v>
                </c:pt>
                <c:pt idx="10">
                  <c:v>Romania</c:v>
                </c:pt>
              </c:strCache>
            </c:strRef>
          </c:cat>
          <c:val>
            <c:numRef>
              <c:f>'Previous Yr Scores'!$D$12:$D$22</c:f>
              <c:numCache>
                <c:formatCode>General</c:formatCode>
                <c:ptCount val="11"/>
                <c:pt idx="0">
                  <c:v>14</c:v>
                </c:pt>
                <c:pt idx="1">
                  <c:v>9.5</c:v>
                </c:pt>
                <c:pt idx="2">
                  <c:v>9</c:v>
                </c:pt>
                <c:pt idx="3">
                  <c:v>9.5</c:v>
                </c:pt>
                <c:pt idx="4">
                  <c:v>8</c:v>
                </c:pt>
                <c:pt idx="5">
                  <c:v>5.5</c:v>
                </c:pt>
                <c:pt idx="6">
                  <c:v>4</c:v>
                </c:pt>
                <c:pt idx="7">
                  <c:v>1.5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7-4CEC-A6AD-7EA58B150CA8}"/>
            </c:ext>
          </c:extLst>
        </c:ser>
        <c:ser>
          <c:idx val="3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GTF</c:v>
                </c:pt>
                <c:pt idx="1">
                  <c:v>CZ</c:v>
                </c:pt>
                <c:pt idx="2">
                  <c:v>Hungary</c:v>
                </c:pt>
                <c:pt idx="3">
                  <c:v>Poland</c:v>
                </c:pt>
                <c:pt idx="4">
                  <c:v>SK</c:v>
                </c:pt>
                <c:pt idx="5">
                  <c:v>Greece</c:v>
                </c:pt>
                <c:pt idx="6">
                  <c:v>Turkey</c:v>
                </c:pt>
                <c:pt idx="7">
                  <c:v>Bulgaria</c:v>
                </c:pt>
                <c:pt idx="8">
                  <c:v>Portugal</c:v>
                </c:pt>
                <c:pt idx="9">
                  <c:v>Ukraine</c:v>
                </c:pt>
                <c:pt idx="10">
                  <c:v>Romania</c:v>
                </c:pt>
              </c:strCache>
            </c:strRef>
          </c:cat>
          <c:val>
            <c:numRef>
              <c:f>'Previous Yr Scores'!$E$12:$E$22</c:f>
              <c:numCache>
                <c:formatCode>General</c:formatCode>
                <c:ptCount val="11"/>
                <c:pt idx="0">
                  <c:v>15.5</c:v>
                </c:pt>
                <c:pt idx="1">
                  <c:v>13</c:v>
                </c:pt>
                <c:pt idx="2">
                  <c:v>12.5</c:v>
                </c:pt>
                <c:pt idx="3">
                  <c:v>10</c:v>
                </c:pt>
                <c:pt idx="4">
                  <c:v>8.5</c:v>
                </c:pt>
                <c:pt idx="5">
                  <c:v>6.5</c:v>
                </c:pt>
                <c:pt idx="6">
                  <c:v>5.5</c:v>
                </c:pt>
                <c:pt idx="7">
                  <c:v>1</c:v>
                </c:pt>
                <c:pt idx="9">
                  <c:v>3.5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7-4CEC-A6AD-7EA58B150CA8}"/>
            </c:ext>
          </c:extLst>
        </c:ser>
        <c:ser>
          <c:idx val="4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GTF</c:v>
                </c:pt>
                <c:pt idx="1">
                  <c:v>CZ</c:v>
                </c:pt>
                <c:pt idx="2">
                  <c:v>Hungary</c:v>
                </c:pt>
                <c:pt idx="3">
                  <c:v>Poland</c:v>
                </c:pt>
                <c:pt idx="4">
                  <c:v>SK</c:v>
                </c:pt>
                <c:pt idx="5">
                  <c:v>Greece</c:v>
                </c:pt>
                <c:pt idx="6">
                  <c:v>Turkey</c:v>
                </c:pt>
                <c:pt idx="7">
                  <c:v>Bulgaria</c:v>
                </c:pt>
                <c:pt idx="8">
                  <c:v>Portugal</c:v>
                </c:pt>
                <c:pt idx="9">
                  <c:v>Ukraine</c:v>
                </c:pt>
                <c:pt idx="10">
                  <c:v>Romania</c:v>
                </c:pt>
              </c:strCache>
            </c:strRef>
          </c:cat>
          <c:val>
            <c:numRef>
              <c:f>'Previous Yr Scores'!$F$12:$F$22</c:f>
              <c:numCache>
                <c:formatCode>General</c:formatCode>
                <c:ptCount val="11"/>
                <c:pt idx="0">
                  <c:v>14.5</c:v>
                </c:pt>
                <c:pt idx="1">
                  <c:v>14</c:v>
                </c:pt>
                <c:pt idx="2">
                  <c:v>11.5</c:v>
                </c:pt>
                <c:pt idx="3">
                  <c:v>9.5</c:v>
                </c:pt>
                <c:pt idx="4">
                  <c:v>9.5</c:v>
                </c:pt>
                <c:pt idx="5">
                  <c:v>8.5</c:v>
                </c:pt>
                <c:pt idx="6">
                  <c:v>6</c:v>
                </c:pt>
                <c:pt idx="7">
                  <c:v>4.5</c:v>
                </c:pt>
                <c:pt idx="8">
                  <c:v>4.5</c:v>
                </c:pt>
                <c:pt idx="9">
                  <c:v>3.5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CEC-A6AD-7EA58B15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051664"/>
        <c:axId val="552054288"/>
      </c:barChart>
      <c:catAx>
        <c:axId val="55205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4288"/>
        <c:crosses val="autoZero"/>
        <c:auto val="1"/>
        <c:lblAlgn val="ctr"/>
        <c:lblOffset val="100"/>
        <c:noMultiLvlLbl val="0"/>
      </c:catAx>
      <c:valAx>
        <c:axId val="5520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5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5</xdr:row>
      <xdr:rowOff>42861</xdr:rowOff>
    </xdr:from>
    <xdr:to>
      <xdr:col>16</xdr:col>
      <xdr:colOff>504825</xdr:colOff>
      <xdr:row>26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97BF0D-8624-4B74-934C-BFE8DCD6E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528637</xdr:colOff>
      <xdr:row>45</xdr:row>
      <xdr:rowOff>109537</xdr:rowOff>
    </xdr:from>
    <xdr:to>
      <xdr:col>14</xdr:col>
      <xdr:colOff>223837</xdr:colOff>
      <xdr:row>59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B24F4E9-F905-4623-9503-F719EE2E8B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opLeftCell="A4" workbookViewId="0"/>
  </sheetViews>
  <sheetFormatPr defaultColWidth="20" defaultRowHeight="14.4" x14ac:dyDescent="0.3"/>
  <cols>
    <col min="1" max="1" width="7.6640625" style="12" bestFit="1" customWidth="1"/>
    <col min="2" max="2" width="15.109375" style="12" customWidth="1"/>
    <col min="3" max="3" width="23.88671875" style="12" customWidth="1"/>
    <col min="4" max="4" width="39.5546875" style="12" customWidth="1"/>
    <col min="5" max="5" width="38.44140625" style="12" customWidth="1"/>
    <col min="6" max="6" width="32.33203125" style="12" customWidth="1"/>
    <col min="7" max="16384" width="20" style="12"/>
  </cols>
  <sheetData>
    <row r="1" spans="1:6" ht="27" thickBot="1" x14ac:dyDescent="0.35">
      <c r="A1" s="9" t="s">
        <v>36</v>
      </c>
      <c r="B1" s="9" t="s">
        <v>0</v>
      </c>
      <c r="C1" s="10" t="s">
        <v>52</v>
      </c>
      <c r="D1" s="11" t="s">
        <v>51</v>
      </c>
      <c r="E1" s="11" t="s">
        <v>59</v>
      </c>
      <c r="F1" s="11" t="s">
        <v>60</v>
      </c>
    </row>
    <row r="2" spans="1:6" ht="27.6" thickTop="1" thickBot="1" x14ac:dyDescent="0.35">
      <c r="A2" s="13" t="s">
        <v>37</v>
      </c>
      <c r="B2" s="13" t="s">
        <v>56</v>
      </c>
      <c r="C2" s="30" t="s">
        <v>55</v>
      </c>
      <c r="D2" s="14">
        <v>1.5</v>
      </c>
      <c r="E2" s="27"/>
      <c r="F2" s="14"/>
    </row>
    <row r="3" spans="1:6" ht="40.799999999999997" thickTop="1" thickBot="1" x14ac:dyDescent="0.35">
      <c r="A3" s="15" t="s">
        <v>38</v>
      </c>
      <c r="B3" s="15" t="s">
        <v>40</v>
      </c>
      <c r="C3" s="31"/>
      <c r="D3" s="16">
        <v>1.5</v>
      </c>
      <c r="E3" s="28"/>
      <c r="F3" s="16"/>
    </row>
    <row r="4" spans="1:6" ht="27.6" thickTop="1" thickBot="1" x14ac:dyDescent="0.35">
      <c r="A4" s="17">
        <v>2</v>
      </c>
      <c r="B4" s="17" t="s">
        <v>2</v>
      </c>
      <c r="C4" s="17" t="s">
        <v>3</v>
      </c>
      <c r="D4" s="18">
        <v>1</v>
      </c>
      <c r="E4" s="27"/>
      <c r="F4" s="18"/>
    </row>
    <row r="5" spans="1:6" ht="15.6" thickTop="1" thickBot="1" x14ac:dyDescent="0.35">
      <c r="A5" s="19">
        <v>3</v>
      </c>
      <c r="B5" s="19" t="s">
        <v>2</v>
      </c>
      <c r="C5" s="19" t="s">
        <v>9</v>
      </c>
      <c r="D5" s="19">
        <v>1</v>
      </c>
      <c r="E5" s="27"/>
      <c r="F5" s="19"/>
    </row>
    <row r="6" spans="1:6" ht="81" customHeight="1" thickTop="1" thickBot="1" x14ac:dyDescent="0.35">
      <c r="A6" s="17">
        <v>4</v>
      </c>
      <c r="B6" s="17" t="s">
        <v>2</v>
      </c>
      <c r="C6" s="17" t="s">
        <v>39</v>
      </c>
      <c r="D6" s="18">
        <v>1</v>
      </c>
      <c r="E6" s="27"/>
      <c r="F6" s="18"/>
    </row>
    <row r="7" spans="1:6" ht="40.799999999999997" thickTop="1" thickBot="1" x14ac:dyDescent="0.35">
      <c r="A7" s="19">
        <v>5</v>
      </c>
      <c r="B7" s="19" t="s">
        <v>40</v>
      </c>
      <c r="C7" s="19" t="s">
        <v>50</v>
      </c>
      <c r="D7" s="19">
        <v>1</v>
      </c>
      <c r="E7" s="27"/>
      <c r="F7" s="19"/>
    </row>
    <row r="8" spans="1:6" ht="27.6" thickTop="1" thickBot="1" x14ac:dyDescent="0.35">
      <c r="A8" s="17">
        <v>6</v>
      </c>
      <c r="B8" s="17" t="s">
        <v>54</v>
      </c>
      <c r="C8" s="17" t="s">
        <v>53</v>
      </c>
      <c r="D8" s="18">
        <v>1</v>
      </c>
      <c r="E8" s="27"/>
      <c r="F8" s="18"/>
    </row>
    <row r="9" spans="1:6" ht="67.2" thickTop="1" thickBot="1" x14ac:dyDescent="0.35">
      <c r="A9" s="19">
        <v>7</v>
      </c>
      <c r="B9" s="19" t="s">
        <v>1</v>
      </c>
      <c r="C9" s="19" t="s">
        <v>41</v>
      </c>
      <c r="D9" s="19">
        <v>1</v>
      </c>
      <c r="E9" s="27"/>
      <c r="F9" s="19"/>
    </row>
    <row r="10" spans="1:6" ht="54" thickTop="1" thickBot="1" x14ac:dyDescent="0.35">
      <c r="A10" s="17">
        <v>8</v>
      </c>
      <c r="B10" s="17" t="s">
        <v>46</v>
      </c>
      <c r="C10" s="17" t="s">
        <v>42</v>
      </c>
      <c r="D10" s="17">
        <v>1</v>
      </c>
      <c r="E10" s="27"/>
      <c r="F10" s="17"/>
    </row>
    <row r="11" spans="1:6" ht="54" thickTop="1" thickBot="1" x14ac:dyDescent="0.35">
      <c r="A11" s="19">
        <v>9</v>
      </c>
      <c r="B11" s="19" t="s">
        <v>4</v>
      </c>
      <c r="C11" s="19" t="s">
        <v>49</v>
      </c>
      <c r="D11" s="19">
        <v>1</v>
      </c>
      <c r="E11" s="27"/>
      <c r="F11" s="19"/>
    </row>
    <row r="12" spans="1:6" ht="15.6" thickTop="1" thickBot="1" x14ac:dyDescent="0.35">
      <c r="A12" s="17">
        <v>10</v>
      </c>
      <c r="B12" s="17" t="s">
        <v>4</v>
      </c>
      <c r="C12" s="17" t="s">
        <v>10</v>
      </c>
      <c r="D12" s="17">
        <v>1</v>
      </c>
      <c r="E12" s="27"/>
      <c r="F12" s="17"/>
    </row>
    <row r="13" spans="1:6" ht="40.799999999999997" thickTop="1" thickBot="1" x14ac:dyDescent="0.35">
      <c r="A13" s="19">
        <v>11</v>
      </c>
      <c r="B13" s="19" t="s">
        <v>4</v>
      </c>
      <c r="C13" s="19" t="s">
        <v>43</v>
      </c>
      <c r="D13" s="19">
        <v>1</v>
      </c>
      <c r="E13" s="27"/>
      <c r="F13" s="19"/>
    </row>
    <row r="14" spans="1:6" ht="27.6" thickTop="1" thickBot="1" x14ac:dyDescent="0.35">
      <c r="A14" s="17">
        <v>12</v>
      </c>
      <c r="B14" s="17" t="s">
        <v>4</v>
      </c>
      <c r="C14" s="17" t="s">
        <v>44</v>
      </c>
      <c r="D14" s="17">
        <v>1</v>
      </c>
      <c r="E14" s="27"/>
      <c r="F14" s="17"/>
    </row>
    <row r="15" spans="1:6" ht="15.6" thickTop="1" thickBot="1" x14ac:dyDescent="0.35">
      <c r="A15" s="19">
        <v>13</v>
      </c>
      <c r="B15" s="19" t="s">
        <v>4</v>
      </c>
      <c r="C15" s="19" t="s">
        <v>5</v>
      </c>
      <c r="D15" s="19">
        <v>1.5</v>
      </c>
      <c r="E15" s="27"/>
      <c r="F15" s="19"/>
    </row>
    <row r="16" spans="1:6" ht="15.6" thickTop="1" thickBot="1" x14ac:dyDescent="0.35">
      <c r="A16" s="17">
        <v>14</v>
      </c>
      <c r="B16" s="17" t="s">
        <v>1</v>
      </c>
      <c r="C16" s="17" t="s">
        <v>6</v>
      </c>
      <c r="D16" s="17">
        <v>1.5</v>
      </c>
      <c r="E16" s="27"/>
      <c r="F16" s="17"/>
    </row>
    <row r="17" spans="1:6" ht="27.6" thickTop="1" thickBot="1" x14ac:dyDescent="0.35">
      <c r="A17" s="19">
        <v>15</v>
      </c>
      <c r="B17" s="19" t="s">
        <v>4</v>
      </c>
      <c r="C17" s="19" t="s">
        <v>45</v>
      </c>
      <c r="D17" s="19">
        <v>1</v>
      </c>
      <c r="E17" s="27"/>
      <c r="F17" s="19"/>
    </row>
    <row r="18" spans="1:6" ht="27.6" thickTop="1" thickBot="1" x14ac:dyDescent="0.35">
      <c r="A18" s="17" t="s">
        <v>57</v>
      </c>
      <c r="B18" s="32" t="s">
        <v>4</v>
      </c>
      <c r="C18" s="17" t="s">
        <v>47</v>
      </c>
      <c r="D18" s="17">
        <v>1</v>
      </c>
      <c r="E18" s="28"/>
      <c r="F18" s="17"/>
    </row>
    <row r="19" spans="1:6" ht="27.6" thickTop="1" thickBot="1" x14ac:dyDescent="0.35">
      <c r="A19" s="17" t="s">
        <v>58</v>
      </c>
      <c r="B19" s="33"/>
      <c r="C19" s="17" t="s">
        <v>48</v>
      </c>
      <c r="D19" s="17">
        <v>1</v>
      </c>
      <c r="E19" s="27"/>
      <c r="F19" s="17"/>
    </row>
    <row r="20" spans="1:6" x14ac:dyDescent="0.3">
      <c r="A20" s="20" t="s">
        <v>7</v>
      </c>
      <c r="B20" s="20"/>
      <c r="C20" s="20"/>
      <c r="D20" s="20">
        <f>SUM(D2:D19)</f>
        <v>20</v>
      </c>
      <c r="E20" s="20">
        <f>SUM(E2:E19)</f>
        <v>0</v>
      </c>
      <c r="F20" s="20"/>
    </row>
  </sheetData>
  <mergeCells count="2">
    <mergeCell ref="C2:C3"/>
    <mergeCell ref="B18:B19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workbookViewId="0">
      <selection activeCell="G10" sqref="G10"/>
    </sheetView>
  </sheetViews>
  <sheetFormatPr defaultRowHeight="14.4" x14ac:dyDescent="0.3"/>
  <sheetData>
    <row r="1" spans="1:18" x14ac:dyDescent="0.3">
      <c r="A1" s="1"/>
      <c r="B1" s="3">
        <v>2014</v>
      </c>
      <c r="C1" s="3">
        <v>2015</v>
      </c>
      <c r="D1" s="1">
        <v>2016</v>
      </c>
      <c r="E1" s="1">
        <v>2017</v>
      </c>
      <c r="F1" s="1">
        <v>2018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1" t="s">
        <v>11</v>
      </c>
      <c r="B2" s="4">
        <v>20</v>
      </c>
      <c r="C2" s="4">
        <v>20</v>
      </c>
      <c r="D2" s="4">
        <v>20</v>
      </c>
      <c r="E2" s="4">
        <v>20</v>
      </c>
      <c r="F2" s="4">
        <f>'2018 Comparison'!C$20</f>
        <v>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1" t="s">
        <v>12</v>
      </c>
      <c r="B3" s="4">
        <v>19</v>
      </c>
      <c r="C3" s="4">
        <v>19.5</v>
      </c>
      <c r="D3" s="4">
        <v>19.5</v>
      </c>
      <c r="E3" s="4">
        <v>19</v>
      </c>
      <c r="F3" s="4">
        <f>'2018 Comparison'!D$20</f>
        <v>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x14ac:dyDescent="0.3">
      <c r="A4" s="1" t="s">
        <v>13</v>
      </c>
      <c r="B4" s="4">
        <v>15.5</v>
      </c>
      <c r="C4" s="4">
        <v>19</v>
      </c>
      <c r="D4" s="4">
        <v>19</v>
      </c>
      <c r="E4" s="4">
        <v>17.5</v>
      </c>
      <c r="F4" s="4">
        <f>'2018 Comparison'!E$20</f>
        <v>17.5</v>
      </c>
    </row>
    <row r="5" spans="1:18" x14ac:dyDescent="0.3">
      <c r="A5" s="1" t="s">
        <v>14</v>
      </c>
      <c r="B5" s="4">
        <v>16</v>
      </c>
      <c r="C5" s="4">
        <v>19</v>
      </c>
      <c r="D5" s="4">
        <v>19</v>
      </c>
      <c r="E5" s="4">
        <v>17</v>
      </c>
      <c r="F5" s="4">
        <f>'2018 Comparison'!F$20</f>
        <v>17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1" t="s">
        <v>15</v>
      </c>
      <c r="B6" s="4">
        <v>16</v>
      </c>
      <c r="C6" s="4">
        <v>16.5</v>
      </c>
      <c r="D6" s="4">
        <v>18.5</v>
      </c>
      <c r="E6" s="4">
        <v>17.5</v>
      </c>
      <c r="F6" s="4">
        <f>'2018 Comparison'!G$20</f>
        <v>17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3">
      <c r="A7" s="1" t="s">
        <v>16</v>
      </c>
      <c r="B7" s="4">
        <v>16</v>
      </c>
      <c r="C7" s="4">
        <v>17.5</v>
      </c>
      <c r="D7" s="4">
        <v>18</v>
      </c>
      <c r="E7" s="4">
        <v>19</v>
      </c>
      <c r="F7" s="4">
        <f>'2018 Comparison'!H$20</f>
        <v>17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" customFormat="1" x14ac:dyDescent="0.3">
      <c r="A8" s="1" t="s">
        <v>17</v>
      </c>
      <c r="B8" s="4">
        <v>17</v>
      </c>
      <c r="C8" s="4">
        <v>17</v>
      </c>
      <c r="D8" s="4">
        <v>17</v>
      </c>
      <c r="E8" s="4">
        <v>16.5</v>
      </c>
      <c r="F8" s="4"/>
    </row>
    <row r="9" spans="1:18" s="1" customFormat="1" x14ac:dyDescent="0.3">
      <c r="A9" s="1" t="s">
        <v>18</v>
      </c>
      <c r="B9" s="4">
        <v>10.5</v>
      </c>
      <c r="C9" s="4">
        <v>15</v>
      </c>
      <c r="D9" s="4">
        <v>15</v>
      </c>
      <c r="E9" s="4">
        <v>16</v>
      </c>
      <c r="F9" s="4">
        <f>'2018 Comparison'!J$20</f>
        <v>16.5</v>
      </c>
    </row>
    <row r="10" spans="1:18" x14ac:dyDescent="0.3">
      <c r="A10" s="1" t="s">
        <v>20</v>
      </c>
      <c r="B10" s="4">
        <v>13</v>
      </c>
      <c r="C10" s="4">
        <v>13</v>
      </c>
      <c r="D10" s="4">
        <v>13.5</v>
      </c>
      <c r="E10" s="4">
        <v>16</v>
      </c>
      <c r="F10" s="4">
        <f>'2018 Comparison'!L$20</f>
        <v>16.5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">
      <c r="A11" s="1" t="s">
        <v>21</v>
      </c>
      <c r="B11" s="4">
        <v>7</v>
      </c>
      <c r="C11" s="4">
        <v>7</v>
      </c>
      <c r="D11" s="4">
        <v>13.5</v>
      </c>
      <c r="E11" s="4">
        <v>16</v>
      </c>
      <c r="F11" s="4">
        <f>'2018 Comparison'!M$20</f>
        <v>15.5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 t="s">
        <v>19</v>
      </c>
      <c r="B12" s="4">
        <v>9</v>
      </c>
      <c r="C12" s="4">
        <v>11</v>
      </c>
      <c r="D12" s="4">
        <v>14</v>
      </c>
      <c r="E12" s="4">
        <v>15.5</v>
      </c>
      <c r="F12" s="4">
        <f>'2018 Comparison'!K$20</f>
        <v>14.5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1" t="s">
        <v>22</v>
      </c>
      <c r="B13" s="4">
        <v>8</v>
      </c>
      <c r="C13" s="4">
        <v>8.5</v>
      </c>
      <c r="D13" s="4">
        <v>9.5</v>
      </c>
      <c r="E13" s="4">
        <v>13</v>
      </c>
      <c r="F13" s="4">
        <f>'2018 Comparison'!N$20</f>
        <v>14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">
      <c r="A14" s="1" t="s">
        <v>24</v>
      </c>
      <c r="B14" s="4">
        <v>5</v>
      </c>
      <c r="C14" s="4">
        <v>6.5</v>
      </c>
      <c r="D14" s="4">
        <v>9</v>
      </c>
      <c r="E14" s="4">
        <v>12.5</v>
      </c>
      <c r="F14" s="4">
        <f>'2018 Comparison'!P$20</f>
        <v>11.5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1" t="s">
        <v>23</v>
      </c>
      <c r="B15" s="4">
        <v>4.5</v>
      </c>
      <c r="C15" s="4">
        <v>5.5</v>
      </c>
      <c r="D15" s="4">
        <v>9.5</v>
      </c>
      <c r="E15" s="4">
        <v>10</v>
      </c>
      <c r="F15" s="4">
        <f>'2018 Comparison'!O$20</f>
        <v>9.5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">
      <c r="A16" s="1" t="s">
        <v>25</v>
      </c>
      <c r="B16" s="4">
        <v>3.5</v>
      </c>
      <c r="C16" s="4">
        <v>7</v>
      </c>
      <c r="D16" s="4">
        <v>8</v>
      </c>
      <c r="E16" s="4">
        <v>8.5</v>
      </c>
      <c r="F16" s="4">
        <f>'2018 Comparison'!Q$20</f>
        <v>9.5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2" x14ac:dyDescent="0.3">
      <c r="A17" s="1" t="s">
        <v>26</v>
      </c>
      <c r="B17" s="4">
        <v>4.5</v>
      </c>
      <c r="C17" s="4">
        <v>5.5</v>
      </c>
      <c r="D17" s="4">
        <v>5.5</v>
      </c>
      <c r="E17" s="4">
        <v>6.5</v>
      </c>
      <c r="F17" s="4">
        <f>'2018 Comparison'!R$20</f>
        <v>8.5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2" x14ac:dyDescent="0.3">
      <c r="A18" s="1" t="s">
        <v>27</v>
      </c>
      <c r="B18" s="4">
        <v>5.5</v>
      </c>
      <c r="C18" s="4">
        <v>5</v>
      </c>
      <c r="D18" s="4">
        <v>4</v>
      </c>
      <c r="E18" s="4">
        <v>5.5</v>
      </c>
      <c r="F18" s="4">
        <f>'2018 Comparison'!S$20</f>
        <v>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2" x14ac:dyDescent="0.3">
      <c r="A19" s="1" t="s">
        <v>29</v>
      </c>
      <c r="B19" s="4">
        <v>1.5</v>
      </c>
      <c r="C19" s="4">
        <v>1</v>
      </c>
      <c r="D19" s="4">
        <v>1.5</v>
      </c>
      <c r="E19" s="4">
        <v>1</v>
      </c>
      <c r="F19" s="4">
        <f>'2018 Comparison'!U$20</f>
        <v>4.5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2" x14ac:dyDescent="0.3">
      <c r="A20" s="1" t="s">
        <v>66</v>
      </c>
      <c r="B20" s="4"/>
      <c r="C20" s="4"/>
      <c r="D20" s="4"/>
      <c r="E20" s="4"/>
      <c r="F20" s="4">
        <f>'2018 Comparison'!W20</f>
        <v>4.5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2" x14ac:dyDescent="0.3">
      <c r="A21" s="1" t="s">
        <v>30</v>
      </c>
      <c r="B21" s="4"/>
      <c r="C21" s="4"/>
      <c r="D21" s="4"/>
      <c r="E21" s="4">
        <v>3.5</v>
      </c>
      <c r="F21" s="4">
        <f>'2018 Comparison'!V$20</f>
        <v>3.5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2" x14ac:dyDescent="0.3">
      <c r="A22" s="1" t="s">
        <v>28</v>
      </c>
      <c r="B22" s="4">
        <v>2.5</v>
      </c>
      <c r="C22" s="4">
        <v>1.5</v>
      </c>
      <c r="D22" s="4">
        <v>2</v>
      </c>
      <c r="E22" s="4">
        <v>3</v>
      </c>
      <c r="F22" s="4">
        <f>'2018 Comparison'!T$20</f>
        <v>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2" x14ac:dyDescent="0.3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2" x14ac:dyDescent="0.3">
      <c r="F26" s="1"/>
    </row>
    <row r="27" spans="1:22" x14ac:dyDescent="0.3">
      <c r="D27" s="1"/>
      <c r="F27" s="1"/>
    </row>
    <row r="28" spans="1:22" x14ac:dyDescent="0.3">
      <c r="C28" s="1"/>
      <c r="D28" s="1"/>
      <c r="E28" s="1"/>
      <c r="F28" s="1"/>
    </row>
    <row r="29" spans="1:22" x14ac:dyDescent="0.3">
      <c r="C29" s="1"/>
      <c r="D29" s="1"/>
      <c r="E29" s="1"/>
      <c r="F29" s="1"/>
    </row>
    <row r="30" spans="1:22" x14ac:dyDescent="0.3">
      <c r="D30" s="1"/>
      <c r="E30" s="1"/>
      <c r="F30" s="24"/>
    </row>
    <row r="31" spans="1:22" x14ac:dyDescent="0.3">
      <c r="D31" s="1"/>
      <c r="E31" s="1"/>
      <c r="F31" s="1"/>
    </row>
    <row r="32" spans="1:22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4:6" x14ac:dyDescent="0.3">
      <c r="D33" s="1"/>
      <c r="E33" s="1"/>
      <c r="F33" s="24"/>
    </row>
    <row r="34" spans="4:6" x14ac:dyDescent="0.3">
      <c r="D34" s="1"/>
      <c r="E34" s="1"/>
      <c r="F34" s="1"/>
    </row>
    <row r="35" spans="4:6" x14ac:dyDescent="0.3">
      <c r="D35" s="1"/>
      <c r="E35" s="1"/>
      <c r="F35" s="1"/>
    </row>
    <row r="36" spans="4:6" x14ac:dyDescent="0.3">
      <c r="D36" s="1"/>
      <c r="E36" s="1"/>
      <c r="F36" s="24"/>
    </row>
    <row r="37" spans="4:6" x14ac:dyDescent="0.3">
      <c r="D37" s="1"/>
      <c r="E37" s="1"/>
      <c r="F37" s="1"/>
    </row>
    <row r="38" spans="4:6" x14ac:dyDescent="0.3">
      <c r="D38" s="1"/>
      <c r="E38" s="1"/>
      <c r="F38" s="1"/>
    </row>
    <row r="39" spans="4:6" x14ac:dyDescent="0.3">
      <c r="D39" s="1"/>
      <c r="E39" s="1"/>
      <c r="F39" s="1"/>
    </row>
    <row r="40" spans="4:6" x14ac:dyDescent="0.3">
      <c r="D40" s="1"/>
      <c r="E40" s="1"/>
      <c r="F40" s="1"/>
    </row>
    <row r="41" spans="4:6" x14ac:dyDescent="0.3">
      <c r="D41" s="1"/>
      <c r="E41" s="1"/>
      <c r="F41" s="1"/>
    </row>
    <row r="42" spans="4:6" x14ac:dyDescent="0.3">
      <c r="D42" s="1"/>
      <c r="E42" s="1"/>
      <c r="F42" s="1"/>
    </row>
    <row r="43" spans="4:6" x14ac:dyDescent="0.3">
      <c r="D43" s="1"/>
      <c r="E43" s="1"/>
      <c r="F43" s="1"/>
    </row>
    <row r="44" spans="4:6" x14ac:dyDescent="0.3">
      <c r="D44" s="1"/>
      <c r="E44" s="1"/>
      <c r="F44" s="1"/>
    </row>
    <row r="45" spans="4:6" x14ac:dyDescent="0.3">
      <c r="D45" s="1"/>
      <c r="E45" s="1"/>
      <c r="F45" s="24"/>
    </row>
    <row r="46" spans="4:6" x14ac:dyDescent="0.3">
      <c r="D46" s="1"/>
      <c r="E46" s="1"/>
      <c r="F46" s="1"/>
    </row>
    <row r="47" spans="4:6" x14ac:dyDescent="0.3">
      <c r="E47" s="1"/>
    </row>
    <row r="48" spans="4:6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  <row r="52" spans="5:5" x14ac:dyDescent="0.3">
      <c r="E52" s="1"/>
    </row>
    <row r="53" spans="5:5" x14ac:dyDescent="0.3">
      <c r="E53" s="1"/>
    </row>
    <row r="54" spans="5:5" x14ac:dyDescent="0.3">
      <c r="E54" s="1"/>
    </row>
  </sheetData>
  <sortState ref="A2:F22">
    <sortCondition descending="1" ref="F2:F22"/>
    <sortCondition descending="1" ref="E2:E22"/>
  </sortState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7"/>
  <sheetViews>
    <sheetView tabSelected="1" workbookViewId="0">
      <pane xSplit="2" ySplit="1" topLeftCell="C13" activePane="bottomRight" state="frozen"/>
      <selection pane="topRight" activeCell="C1" sqref="C1"/>
      <selection pane="bottomLeft" activeCell="A2" sqref="A2"/>
      <selection pane="bottomRight" activeCell="I30" sqref="I30"/>
    </sheetView>
  </sheetViews>
  <sheetFormatPr defaultColWidth="9.109375" defaultRowHeight="14.4" x14ac:dyDescent="0.3"/>
  <cols>
    <col min="1" max="1" width="7.44140625" style="1" bestFit="1" customWidth="1"/>
    <col min="2" max="2" width="19.33203125" style="1" bestFit="1" customWidth="1"/>
    <col min="3" max="3" width="4.88671875" style="1" bestFit="1" customWidth="1"/>
    <col min="4" max="4" width="11.6640625" style="1" bestFit="1" customWidth="1"/>
    <col min="5" max="6" width="9.5546875" style="1" bestFit="1" customWidth="1"/>
    <col min="7" max="7" width="8.6640625" style="1" bestFit="1" customWidth="1"/>
    <col min="8" max="8" width="11.6640625" style="1" bestFit="1" customWidth="1"/>
    <col min="9" max="9" width="4.44140625" style="1" bestFit="1" customWidth="1"/>
    <col min="10" max="10" width="11.109375" style="1" bestFit="1" customWidth="1"/>
    <col min="11" max="11" width="13.33203125" style="1" bestFit="1" customWidth="1"/>
    <col min="12" max="12" width="17.6640625" style="1" bestFit="1" customWidth="1"/>
    <col min="13" max="13" width="12.33203125" style="1" bestFit="1" customWidth="1"/>
    <col min="14" max="14" width="10.44140625" style="1" bestFit="1" customWidth="1"/>
    <col min="15" max="15" width="12.6640625" style="1" bestFit="1" customWidth="1"/>
    <col min="16" max="17" width="10.44140625" style="1" bestFit="1" customWidth="1"/>
    <col min="18" max="18" width="11.6640625" style="1" bestFit="1" customWidth="1"/>
    <col min="19" max="19" width="7" style="1" bestFit="1" customWidth="1"/>
    <col min="20" max="20" width="12.6640625" style="1" bestFit="1" customWidth="1"/>
    <col min="21" max="21" width="12.6640625" style="1" customWidth="1"/>
    <col min="22" max="22" width="12.6640625" style="1" bestFit="1" customWidth="1"/>
    <col min="23" max="23" width="14.109375" style="1" bestFit="1" customWidth="1"/>
    <col min="24" max="16384" width="9.109375" style="1"/>
  </cols>
  <sheetData>
    <row r="1" spans="1:23" ht="15" thickBot="1" x14ac:dyDescent="0.35">
      <c r="A1" s="21" t="s">
        <v>36</v>
      </c>
      <c r="B1" s="21" t="s">
        <v>52</v>
      </c>
      <c r="C1" s="21" t="s">
        <v>11</v>
      </c>
      <c r="D1" s="21" t="s">
        <v>12</v>
      </c>
      <c r="E1" s="21" t="s">
        <v>13</v>
      </c>
      <c r="F1" s="21" t="s">
        <v>33</v>
      </c>
      <c r="G1" s="21" t="s">
        <v>61</v>
      </c>
      <c r="H1" s="21" t="s">
        <v>16</v>
      </c>
      <c r="I1" s="21" t="s">
        <v>32</v>
      </c>
      <c r="J1" s="21" t="s">
        <v>18</v>
      </c>
      <c r="K1" s="21" t="s">
        <v>62</v>
      </c>
      <c r="L1" s="21" t="s">
        <v>63</v>
      </c>
      <c r="M1" s="21" t="s">
        <v>21</v>
      </c>
      <c r="N1" s="21" t="s">
        <v>64</v>
      </c>
      <c r="O1" s="21" t="s">
        <v>35</v>
      </c>
      <c r="P1" s="21" t="s">
        <v>65</v>
      </c>
      <c r="Q1" s="21" t="s">
        <v>25</v>
      </c>
      <c r="R1" s="21" t="s">
        <v>26</v>
      </c>
      <c r="S1" s="21" t="s">
        <v>27</v>
      </c>
      <c r="T1" s="21" t="s">
        <v>28</v>
      </c>
      <c r="U1" s="21" t="s">
        <v>34</v>
      </c>
      <c r="V1" s="21" t="s">
        <v>30</v>
      </c>
      <c r="W1" s="21" t="s">
        <v>66</v>
      </c>
    </row>
    <row r="2" spans="1:23" ht="27.6" customHeight="1" thickTop="1" thickBot="1" x14ac:dyDescent="0.35">
      <c r="A2" s="5" t="s">
        <v>37</v>
      </c>
      <c r="B2" s="30" t="s">
        <v>55</v>
      </c>
      <c r="C2" s="26">
        <v>1.5</v>
      </c>
      <c r="D2" s="25">
        <v>1</v>
      </c>
      <c r="E2" s="2">
        <v>1</v>
      </c>
      <c r="F2" s="5">
        <v>1</v>
      </c>
      <c r="G2" s="2">
        <v>1</v>
      </c>
      <c r="H2" s="25">
        <v>1</v>
      </c>
      <c r="I2" s="2" t="s">
        <v>31</v>
      </c>
      <c r="J2" s="25">
        <v>1</v>
      </c>
      <c r="K2" s="2">
        <v>1</v>
      </c>
      <c r="L2" s="25">
        <v>1</v>
      </c>
      <c r="M2" s="26">
        <v>1</v>
      </c>
      <c r="N2" s="5">
        <v>1</v>
      </c>
      <c r="O2" s="26">
        <v>1</v>
      </c>
      <c r="P2" s="5">
        <v>0.5</v>
      </c>
      <c r="Q2" s="2">
        <v>0.5</v>
      </c>
      <c r="R2" s="23">
        <v>0.5</v>
      </c>
      <c r="S2" s="2">
        <v>0.5</v>
      </c>
      <c r="T2" s="25">
        <v>0.5</v>
      </c>
      <c r="U2" s="26">
        <v>0</v>
      </c>
      <c r="V2" s="25">
        <v>0.5</v>
      </c>
      <c r="W2" s="2">
        <v>1</v>
      </c>
    </row>
    <row r="3" spans="1:23" ht="15.6" thickTop="1" thickBot="1" x14ac:dyDescent="0.35">
      <c r="A3" s="6" t="s">
        <v>38</v>
      </c>
      <c r="B3" s="31"/>
      <c r="C3" s="26">
        <v>1.5</v>
      </c>
      <c r="D3" s="25">
        <v>1.5</v>
      </c>
      <c r="E3" s="2">
        <v>1</v>
      </c>
      <c r="F3" s="5">
        <v>1</v>
      </c>
      <c r="G3" s="2">
        <v>1.5</v>
      </c>
      <c r="H3" s="25">
        <v>1.5</v>
      </c>
      <c r="I3" s="2" t="s">
        <v>31</v>
      </c>
      <c r="J3" s="25">
        <v>1</v>
      </c>
      <c r="K3" s="2">
        <v>1.5</v>
      </c>
      <c r="L3" s="25">
        <v>1.5</v>
      </c>
      <c r="M3" s="26">
        <v>1</v>
      </c>
      <c r="N3" s="5">
        <v>1</v>
      </c>
      <c r="O3" s="26">
        <v>1</v>
      </c>
      <c r="P3" s="5">
        <v>0.5</v>
      </c>
      <c r="Q3" s="2">
        <v>1</v>
      </c>
      <c r="R3" s="23">
        <v>0.5</v>
      </c>
      <c r="S3" s="2">
        <v>0.5</v>
      </c>
      <c r="T3" s="25">
        <v>0.5</v>
      </c>
      <c r="U3" s="26">
        <v>0.5</v>
      </c>
      <c r="V3" s="25">
        <v>0.5</v>
      </c>
      <c r="W3" s="2">
        <v>0.5</v>
      </c>
    </row>
    <row r="4" spans="1:23" ht="27.6" thickTop="1" thickBot="1" x14ac:dyDescent="0.35">
      <c r="A4" s="7">
        <v>2</v>
      </c>
      <c r="B4" s="17" t="s">
        <v>3</v>
      </c>
      <c r="C4" s="26">
        <v>1</v>
      </c>
      <c r="D4" s="25">
        <v>1</v>
      </c>
      <c r="E4" s="2">
        <v>0.5</v>
      </c>
      <c r="F4" s="5">
        <v>0.5</v>
      </c>
      <c r="G4" s="2">
        <v>1</v>
      </c>
      <c r="H4" s="25">
        <v>1</v>
      </c>
      <c r="I4" s="2" t="s">
        <v>31</v>
      </c>
      <c r="J4" s="25">
        <v>1</v>
      </c>
      <c r="K4" s="2">
        <v>1</v>
      </c>
      <c r="L4" s="25">
        <v>0.5</v>
      </c>
      <c r="M4" s="26">
        <v>1</v>
      </c>
      <c r="N4" s="5">
        <v>1</v>
      </c>
      <c r="O4" s="26">
        <v>0.5</v>
      </c>
      <c r="P4" s="5">
        <v>1</v>
      </c>
      <c r="Q4" s="2">
        <v>1</v>
      </c>
      <c r="R4" s="23">
        <v>1</v>
      </c>
      <c r="S4" s="2">
        <v>1</v>
      </c>
      <c r="T4" s="25">
        <v>0.5</v>
      </c>
      <c r="U4" s="26">
        <v>0.5</v>
      </c>
      <c r="V4" s="25">
        <v>0.5</v>
      </c>
      <c r="W4" s="2">
        <v>1</v>
      </c>
    </row>
    <row r="5" spans="1:23" ht="15.6" thickTop="1" thickBot="1" x14ac:dyDescent="0.35">
      <c r="A5" s="8">
        <v>3</v>
      </c>
      <c r="B5" s="19" t="s">
        <v>9</v>
      </c>
      <c r="C5" s="26">
        <v>1</v>
      </c>
      <c r="D5" s="25">
        <v>1</v>
      </c>
      <c r="E5" s="2">
        <v>1</v>
      </c>
      <c r="F5" s="5">
        <v>1</v>
      </c>
      <c r="G5" s="2">
        <v>1</v>
      </c>
      <c r="H5" s="25">
        <v>1</v>
      </c>
      <c r="I5" s="2" t="s">
        <v>31</v>
      </c>
      <c r="J5" s="25">
        <v>1</v>
      </c>
      <c r="K5" s="2">
        <v>1</v>
      </c>
      <c r="L5" s="25">
        <v>1</v>
      </c>
      <c r="M5" s="26">
        <v>1</v>
      </c>
      <c r="N5" s="5">
        <v>1</v>
      </c>
      <c r="O5" s="26">
        <v>1</v>
      </c>
      <c r="P5" s="5">
        <v>1</v>
      </c>
      <c r="Q5" s="2">
        <v>1</v>
      </c>
      <c r="R5" s="23">
        <v>1</v>
      </c>
      <c r="S5" s="2">
        <v>0</v>
      </c>
      <c r="T5" s="25">
        <v>0</v>
      </c>
      <c r="U5" s="26">
        <v>1</v>
      </c>
      <c r="V5" s="25">
        <v>0</v>
      </c>
      <c r="W5" s="2">
        <v>0</v>
      </c>
    </row>
    <row r="6" spans="1:23" ht="106.8" thickTop="1" thickBot="1" x14ac:dyDescent="0.35">
      <c r="A6" s="7">
        <v>4</v>
      </c>
      <c r="B6" s="17" t="s">
        <v>39</v>
      </c>
      <c r="C6" s="26">
        <v>1</v>
      </c>
      <c r="D6" s="25">
        <v>0.5</v>
      </c>
      <c r="E6" s="2">
        <v>1</v>
      </c>
      <c r="F6" s="5">
        <v>1</v>
      </c>
      <c r="G6" s="2">
        <v>0.5</v>
      </c>
      <c r="H6" s="25">
        <v>1</v>
      </c>
      <c r="I6" s="2" t="s">
        <v>31</v>
      </c>
      <c r="J6" s="25">
        <v>1</v>
      </c>
      <c r="K6" s="2">
        <v>1</v>
      </c>
      <c r="L6" s="25">
        <v>0.5</v>
      </c>
      <c r="M6" s="26">
        <v>1</v>
      </c>
      <c r="N6" s="5">
        <v>0.5</v>
      </c>
      <c r="O6" s="26">
        <v>0.5</v>
      </c>
      <c r="P6" s="5">
        <v>1</v>
      </c>
      <c r="Q6" s="2">
        <v>1</v>
      </c>
      <c r="R6" s="23">
        <v>0.5</v>
      </c>
      <c r="S6" s="2">
        <v>0.5</v>
      </c>
      <c r="T6" s="25">
        <v>0</v>
      </c>
      <c r="U6" s="26">
        <v>0.5</v>
      </c>
      <c r="V6" s="25">
        <v>0</v>
      </c>
      <c r="W6" s="2">
        <v>0.5</v>
      </c>
    </row>
    <row r="7" spans="1:23" ht="15.6" thickTop="1" thickBot="1" x14ac:dyDescent="0.35">
      <c r="A7" s="8">
        <v>5</v>
      </c>
      <c r="B7" s="19" t="s">
        <v>50</v>
      </c>
      <c r="C7" s="26">
        <v>1</v>
      </c>
      <c r="D7" s="25">
        <v>1</v>
      </c>
      <c r="E7" s="2">
        <v>1</v>
      </c>
      <c r="F7" s="5">
        <v>1</v>
      </c>
      <c r="G7" s="2">
        <v>1</v>
      </c>
      <c r="H7" s="25">
        <v>1</v>
      </c>
      <c r="I7" s="2" t="s">
        <v>31</v>
      </c>
      <c r="J7" s="25">
        <v>0.5</v>
      </c>
      <c r="K7" s="2">
        <v>1</v>
      </c>
      <c r="L7" s="25">
        <v>0.5</v>
      </c>
      <c r="M7" s="26">
        <v>1</v>
      </c>
      <c r="N7" s="5">
        <v>0.5</v>
      </c>
      <c r="O7" s="26">
        <v>0.5</v>
      </c>
      <c r="P7" s="5">
        <v>0.5</v>
      </c>
      <c r="Q7" s="2">
        <v>0.5</v>
      </c>
      <c r="R7" s="23">
        <v>0.5</v>
      </c>
      <c r="S7" s="2">
        <v>0</v>
      </c>
      <c r="T7" s="25">
        <v>0</v>
      </c>
      <c r="U7" s="26">
        <v>0.5</v>
      </c>
      <c r="V7" s="25">
        <v>0</v>
      </c>
      <c r="W7" s="2">
        <v>0</v>
      </c>
    </row>
    <row r="8" spans="1:23" ht="27.6" thickTop="1" thickBot="1" x14ac:dyDescent="0.35">
      <c r="A8" s="7">
        <v>6</v>
      </c>
      <c r="B8" s="17" t="s">
        <v>53</v>
      </c>
      <c r="C8" s="26">
        <v>1</v>
      </c>
      <c r="D8" s="25">
        <v>1</v>
      </c>
      <c r="E8" s="2">
        <v>1</v>
      </c>
      <c r="F8" s="5">
        <v>1</v>
      </c>
      <c r="G8" s="2">
        <v>1</v>
      </c>
      <c r="H8" s="25">
        <v>0.5</v>
      </c>
      <c r="I8" s="2" t="s">
        <v>31</v>
      </c>
      <c r="J8" s="25">
        <v>0.5</v>
      </c>
      <c r="K8" s="2">
        <v>1</v>
      </c>
      <c r="L8" s="25">
        <v>1</v>
      </c>
      <c r="M8" s="26">
        <v>0.5</v>
      </c>
      <c r="N8" s="5">
        <v>1</v>
      </c>
      <c r="O8" s="26">
        <v>0</v>
      </c>
      <c r="P8" s="5">
        <v>0</v>
      </c>
      <c r="Q8" s="2">
        <v>0.5</v>
      </c>
      <c r="R8" s="23">
        <v>1</v>
      </c>
      <c r="S8" s="2">
        <v>0.5</v>
      </c>
      <c r="T8" s="25">
        <v>0</v>
      </c>
      <c r="U8" s="26">
        <v>0.5</v>
      </c>
      <c r="V8" s="25">
        <v>1</v>
      </c>
      <c r="W8" s="2">
        <v>1</v>
      </c>
    </row>
    <row r="9" spans="1:23" ht="93.6" thickTop="1" thickBot="1" x14ac:dyDescent="0.35">
      <c r="A9" s="8">
        <v>7</v>
      </c>
      <c r="B9" s="19" t="s">
        <v>41</v>
      </c>
      <c r="C9" s="26">
        <v>1</v>
      </c>
      <c r="D9" s="25">
        <v>1</v>
      </c>
      <c r="E9" s="2">
        <v>1</v>
      </c>
      <c r="F9" s="5">
        <v>1</v>
      </c>
      <c r="G9" s="2">
        <v>1</v>
      </c>
      <c r="H9" s="25">
        <v>1</v>
      </c>
      <c r="I9" s="2" t="s">
        <v>31</v>
      </c>
      <c r="J9" s="25">
        <v>1</v>
      </c>
      <c r="K9" s="2">
        <v>1</v>
      </c>
      <c r="L9" s="25">
        <v>1</v>
      </c>
      <c r="M9" s="26">
        <v>1</v>
      </c>
      <c r="N9" s="5">
        <v>0</v>
      </c>
      <c r="O9" s="26">
        <v>0</v>
      </c>
      <c r="P9" s="5">
        <v>0</v>
      </c>
      <c r="Q9" s="2">
        <v>0</v>
      </c>
      <c r="R9" s="23">
        <v>0.5</v>
      </c>
      <c r="S9" s="2">
        <v>0</v>
      </c>
      <c r="T9" s="25">
        <v>0</v>
      </c>
      <c r="U9" s="26">
        <v>0</v>
      </c>
      <c r="V9" s="25">
        <v>0</v>
      </c>
      <c r="W9" s="2">
        <v>0</v>
      </c>
    </row>
    <row r="10" spans="1:23" ht="67.2" thickTop="1" thickBot="1" x14ac:dyDescent="0.35">
      <c r="A10" s="7">
        <v>8</v>
      </c>
      <c r="B10" s="17" t="s">
        <v>42</v>
      </c>
      <c r="C10" s="26">
        <v>1</v>
      </c>
      <c r="D10" s="25">
        <v>1</v>
      </c>
      <c r="E10" s="2">
        <v>0.5</v>
      </c>
      <c r="F10" s="5">
        <v>0.5</v>
      </c>
      <c r="G10" s="2">
        <v>0</v>
      </c>
      <c r="H10" s="25">
        <v>1</v>
      </c>
      <c r="I10" s="2" t="s">
        <v>31</v>
      </c>
      <c r="J10" s="25">
        <v>1</v>
      </c>
      <c r="K10" s="2">
        <v>1</v>
      </c>
      <c r="L10" s="25">
        <v>1</v>
      </c>
      <c r="M10" s="26">
        <v>1</v>
      </c>
      <c r="N10" s="5">
        <v>1</v>
      </c>
      <c r="O10" s="26">
        <v>1</v>
      </c>
      <c r="P10" s="5">
        <v>1</v>
      </c>
      <c r="Q10" s="2">
        <v>0.5</v>
      </c>
      <c r="R10" s="23">
        <v>1</v>
      </c>
      <c r="S10" s="2">
        <v>0.5</v>
      </c>
      <c r="T10" s="25">
        <v>1</v>
      </c>
      <c r="U10" s="26">
        <v>1</v>
      </c>
      <c r="V10" s="25">
        <v>0</v>
      </c>
      <c r="W10" s="2">
        <v>0</v>
      </c>
    </row>
    <row r="11" spans="1:23" ht="54" thickTop="1" thickBot="1" x14ac:dyDescent="0.35">
      <c r="A11" s="8">
        <v>9</v>
      </c>
      <c r="B11" s="19" t="s">
        <v>49</v>
      </c>
      <c r="C11" s="26">
        <v>1</v>
      </c>
      <c r="D11" s="25">
        <v>1</v>
      </c>
      <c r="E11" s="2">
        <v>1</v>
      </c>
      <c r="F11" s="5">
        <v>1</v>
      </c>
      <c r="G11" s="2">
        <v>1</v>
      </c>
      <c r="H11" s="25">
        <v>1</v>
      </c>
      <c r="I11" s="2" t="s">
        <v>31</v>
      </c>
      <c r="J11" s="25">
        <v>1</v>
      </c>
      <c r="K11" s="2">
        <v>1</v>
      </c>
      <c r="L11" s="25">
        <v>1</v>
      </c>
      <c r="M11" s="26">
        <v>1</v>
      </c>
      <c r="N11" s="5">
        <v>1</v>
      </c>
      <c r="O11" s="26">
        <v>1</v>
      </c>
      <c r="P11" s="5">
        <v>1</v>
      </c>
      <c r="Q11" s="2">
        <v>0.5</v>
      </c>
      <c r="R11" s="23">
        <v>1</v>
      </c>
      <c r="S11" s="2">
        <v>0</v>
      </c>
      <c r="T11" s="25">
        <v>0</v>
      </c>
      <c r="U11" s="26">
        <v>0</v>
      </c>
      <c r="V11" s="25">
        <v>0</v>
      </c>
      <c r="W11" s="2">
        <v>0.5</v>
      </c>
    </row>
    <row r="12" spans="1:23" ht="15.6" thickTop="1" thickBot="1" x14ac:dyDescent="0.35">
      <c r="A12" s="7">
        <v>10</v>
      </c>
      <c r="B12" s="17" t="s">
        <v>10</v>
      </c>
      <c r="C12" s="26">
        <v>1</v>
      </c>
      <c r="D12" s="25">
        <v>1</v>
      </c>
      <c r="E12" s="2">
        <v>1</v>
      </c>
      <c r="F12" s="5">
        <v>1</v>
      </c>
      <c r="G12" s="2">
        <v>1</v>
      </c>
      <c r="H12" s="25">
        <v>1</v>
      </c>
      <c r="I12" s="2" t="s">
        <v>31</v>
      </c>
      <c r="J12" s="25">
        <v>1</v>
      </c>
      <c r="K12" s="2">
        <v>1</v>
      </c>
      <c r="L12" s="25">
        <v>1</v>
      </c>
      <c r="M12" s="26">
        <v>1</v>
      </c>
      <c r="N12" s="5">
        <v>1</v>
      </c>
      <c r="O12" s="26">
        <v>1</v>
      </c>
      <c r="P12" s="5">
        <v>1</v>
      </c>
      <c r="Q12" s="2">
        <v>1</v>
      </c>
      <c r="R12" s="23">
        <v>1</v>
      </c>
      <c r="S12" s="2">
        <v>1</v>
      </c>
      <c r="T12" s="25">
        <v>0</v>
      </c>
      <c r="U12" s="26">
        <v>0</v>
      </c>
      <c r="V12" s="25">
        <v>1</v>
      </c>
      <c r="W12" s="2">
        <v>0</v>
      </c>
    </row>
    <row r="13" spans="1:23" ht="40.799999999999997" thickTop="1" thickBot="1" x14ac:dyDescent="0.35">
      <c r="A13" s="8">
        <v>11</v>
      </c>
      <c r="B13" s="19" t="s">
        <v>43</v>
      </c>
      <c r="C13" s="26">
        <v>1</v>
      </c>
      <c r="D13" s="25">
        <v>1</v>
      </c>
      <c r="E13" s="2">
        <v>1</v>
      </c>
      <c r="F13" s="5">
        <v>1</v>
      </c>
      <c r="G13" s="2">
        <v>1</v>
      </c>
      <c r="H13" s="25">
        <v>1</v>
      </c>
      <c r="I13" s="2" t="s">
        <v>31</v>
      </c>
      <c r="J13" s="25">
        <v>1</v>
      </c>
      <c r="K13" s="2">
        <v>0</v>
      </c>
      <c r="L13" s="25">
        <v>1</v>
      </c>
      <c r="M13" s="26">
        <v>1</v>
      </c>
      <c r="N13" s="5">
        <v>1</v>
      </c>
      <c r="O13" s="26">
        <v>1</v>
      </c>
      <c r="P13" s="5">
        <v>1</v>
      </c>
      <c r="Q13" s="2">
        <v>1</v>
      </c>
      <c r="R13" s="23">
        <v>0</v>
      </c>
      <c r="S13" s="2">
        <v>1</v>
      </c>
      <c r="T13" s="25">
        <v>0</v>
      </c>
      <c r="U13" s="26">
        <v>0</v>
      </c>
      <c r="V13" s="25">
        <v>0</v>
      </c>
      <c r="W13" s="2">
        <v>0</v>
      </c>
    </row>
    <row r="14" spans="1:23" ht="40.799999999999997" thickTop="1" thickBot="1" x14ac:dyDescent="0.35">
      <c r="A14" s="7">
        <v>12</v>
      </c>
      <c r="B14" s="17" t="s">
        <v>44</v>
      </c>
      <c r="C14" s="26">
        <v>1</v>
      </c>
      <c r="D14" s="25">
        <v>1</v>
      </c>
      <c r="E14" s="2">
        <v>1</v>
      </c>
      <c r="F14" s="5">
        <v>1</v>
      </c>
      <c r="G14" s="2">
        <v>1</v>
      </c>
      <c r="H14" s="25">
        <v>1</v>
      </c>
      <c r="I14" s="2" t="s">
        <v>31</v>
      </c>
      <c r="J14" s="25">
        <v>1</v>
      </c>
      <c r="K14" s="2">
        <v>0.5</v>
      </c>
      <c r="L14" s="25">
        <v>1</v>
      </c>
      <c r="M14" s="26">
        <v>0.5</v>
      </c>
      <c r="N14" s="5">
        <v>0.5</v>
      </c>
      <c r="O14" s="26">
        <v>0</v>
      </c>
      <c r="P14" s="5">
        <v>0.5</v>
      </c>
      <c r="Q14" s="2">
        <v>0</v>
      </c>
      <c r="R14" s="23">
        <v>0</v>
      </c>
      <c r="S14" s="2">
        <v>0</v>
      </c>
      <c r="T14" s="25">
        <v>0</v>
      </c>
      <c r="U14" s="26">
        <v>0</v>
      </c>
      <c r="V14" s="25">
        <v>0</v>
      </c>
      <c r="W14" s="2">
        <v>0</v>
      </c>
    </row>
    <row r="15" spans="1:23" ht="15.6" thickTop="1" thickBot="1" x14ac:dyDescent="0.35">
      <c r="A15" s="8">
        <v>13</v>
      </c>
      <c r="B15" s="19" t="s">
        <v>5</v>
      </c>
      <c r="C15" s="26">
        <v>1.5</v>
      </c>
      <c r="D15" s="25">
        <v>1.5</v>
      </c>
      <c r="E15" s="2">
        <v>1.5</v>
      </c>
      <c r="F15" s="5">
        <v>1.5</v>
      </c>
      <c r="G15" s="2">
        <v>1.5</v>
      </c>
      <c r="H15" s="25">
        <v>1.5</v>
      </c>
      <c r="I15" s="2" t="s">
        <v>31</v>
      </c>
      <c r="J15" s="25">
        <v>1.5</v>
      </c>
      <c r="K15" s="2">
        <v>0.5</v>
      </c>
      <c r="L15" s="25">
        <v>1.5</v>
      </c>
      <c r="M15" s="26">
        <v>1.5</v>
      </c>
      <c r="N15" s="5">
        <v>1.5</v>
      </c>
      <c r="O15" s="26">
        <v>0</v>
      </c>
      <c r="P15" s="5">
        <v>1</v>
      </c>
      <c r="Q15" s="2">
        <v>1</v>
      </c>
      <c r="R15" s="23">
        <v>0</v>
      </c>
      <c r="S15" s="2">
        <v>0.5</v>
      </c>
      <c r="T15" s="25">
        <v>0</v>
      </c>
      <c r="U15" s="26">
        <v>0</v>
      </c>
      <c r="V15" s="25">
        <v>0</v>
      </c>
      <c r="W15" s="2">
        <v>0</v>
      </c>
    </row>
    <row r="16" spans="1:23" ht="27.6" thickTop="1" thickBot="1" x14ac:dyDescent="0.35">
      <c r="A16" s="7">
        <v>14</v>
      </c>
      <c r="B16" s="17" t="s">
        <v>6</v>
      </c>
      <c r="C16" s="26">
        <v>1.5</v>
      </c>
      <c r="D16" s="25">
        <v>1.5</v>
      </c>
      <c r="E16" s="2">
        <v>1.5</v>
      </c>
      <c r="F16" s="5">
        <v>1.5</v>
      </c>
      <c r="G16" s="2">
        <v>1.5</v>
      </c>
      <c r="H16" s="25">
        <v>1.5</v>
      </c>
      <c r="I16" s="2" t="s">
        <v>31</v>
      </c>
      <c r="J16" s="25">
        <v>1</v>
      </c>
      <c r="K16" s="2">
        <v>1.5</v>
      </c>
      <c r="L16" s="25">
        <v>1.5</v>
      </c>
      <c r="M16" s="26">
        <v>1</v>
      </c>
      <c r="N16" s="5">
        <v>1.5</v>
      </c>
      <c r="O16" s="26">
        <v>1</v>
      </c>
      <c r="P16" s="5">
        <v>1.5</v>
      </c>
      <c r="Q16" s="2">
        <v>0</v>
      </c>
      <c r="R16" s="23">
        <v>0</v>
      </c>
      <c r="S16" s="2">
        <v>0</v>
      </c>
      <c r="T16" s="25">
        <v>0.5</v>
      </c>
      <c r="U16" s="26">
        <v>0</v>
      </c>
      <c r="V16" s="25">
        <v>0</v>
      </c>
      <c r="W16" s="2">
        <v>0</v>
      </c>
    </row>
    <row r="17" spans="1:23" ht="40.799999999999997" thickTop="1" thickBot="1" x14ac:dyDescent="0.35">
      <c r="A17" s="8">
        <v>15</v>
      </c>
      <c r="B17" s="19" t="s">
        <v>45</v>
      </c>
      <c r="C17" s="26">
        <v>1</v>
      </c>
      <c r="D17" s="25">
        <v>1</v>
      </c>
      <c r="E17" s="2">
        <v>1</v>
      </c>
      <c r="F17" s="5">
        <v>1</v>
      </c>
      <c r="G17" s="2">
        <v>1</v>
      </c>
      <c r="H17" s="25">
        <v>0.5</v>
      </c>
      <c r="I17" s="2" t="s">
        <v>31</v>
      </c>
      <c r="J17" s="25">
        <v>1</v>
      </c>
      <c r="K17" s="2">
        <v>0.5</v>
      </c>
      <c r="L17" s="25">
        <v>0.5</v>
      </c>
      <c r="M17" s="26">
        <v>0.5</v>
      </c>
      <c r="N17" s="5">
        <v>0.5</v>
      </c>
      <c r="O17" s="26">
        <v>0</v>
      </c>
      <c r="P17" s="5">
        <v>0</v>
      </c>
      <c r="Q17" s="2">
        <v>0</v>
      </c>
      <c r="R17" s="23">
        <v>0</v>
      </c>
      <c r="S17" s="2">
        <v>0</v>
      </c>
      <c r="T17" s="25">
        <v>0</v>
      </c>
      <c r="U17" s="26">
        <v>0</v>
      </c>
      <c r="V17" s="25">
        <v>0</v>
      </c>
      <c r="W17" s="2">
        <v>0</v>
      </c>
    </row>
    <row r="18" spans="1:23" ht="40.799999999999997" thickTop="1" thickBot="1" x14ac:dyDescent="0.35">
      <c r="A18" s="7" t="s">
        <v>57</v>
      </c>
      <c r="B18" s="17" t="s">
        <v>47</v>
      </c>
      <c r="C18" s="26">
        <v>1</v>
      </c>
      <c r="D18" s="25">
        <v>1</v>
      </c>
      <c r="E18" s="2">
        <v>1</v>
      </c>
      <c r="F18" s="5">
        <v>1</v>
      </c>
      <c r="G18" s="2">
        <v>1</v>
      </c>
      <c r="H18" s="25">
        <v>0.5</v>
      </c>
      <c r="I18" s="2" t="s">
        <v>31</v>
      </c>
      <c r="J18" s="25">
        <v>1</v>
      </c>
      <c r="K18" s="2">
        <v>0</v>
      </c>
      <c r="L18" s="25">
        <v>1</v>
      </c>
      <c r="M18" s="26">
        <v>0.5</v>
      </c>
      <c r="N18" s="5">
        <v>0</v>
      </c>
      <c r="O18" s="26">
        <v>0</v>
      </c>
      <c r="P18" s="5">
        <v>0</v>
      </c>
      <c r="Q18" s="2">
        <v>0</v>
      </c>
      <c r="R18" s="23">
        <v>0</v>
      </c>
      <c r="S18" s="2">
        <v>0</v>
      </c>
      <c r="T18" s="25">
        <v>0</v>
      </c>
      <c r="U18" s="26">
        <v>0</v>
      </c>
      <c r="V18" s="25">
        <v>0</v>
      </c>
      <c r="W18" s="2">
        <v>0</v>
      </c>
    </row>
    <row r="19" spans="1:23" ht="40.799999999999997" thickTop="1" thickBot="1" x14ac:dyDescent="0.35">
      <c r="A19" s="7" t="s">
        <v>58</v>
      </c>
      <c r="B19" s="17" t="s">
        <v>48</v>
      </c>
      <c r="C19" s="26">
        <v>1</v>
      </c>
      <c r="D19" s="25">
        <v>1</v>
      </c>
      <c r="E19" s="2">
        <v>0.5</v>
      </c>
      <c r="F19" s="5">
        <v>0</v>
      </c>
      <c r="G19" s="2">
        <v>0</v>
      </c>
      <c r="H19" s="25">
        <v>0</v>
      </c>
      <c r="I19" s="2" t="s">
        <v>31</v>
      </c>
      <c r="J19" s="25">
        <v>0</v>
      </c>
      <c r="K19" s="2">
        <v>0</v>
      </c>
      <c r="L19" s="25">
        <v>0</v>
      </c>
      <c r="M19" s="26">
        <v>0</v>
      </c>
      <c r="N19" s="5">
        <v>0</v>
      </c>
      <c r="O19" s="26">
        <v>0</v>
      </c>
      <c r="P19" s="5">
        <v>0</v>
      </c>
      <c r="Q19" s="2">
        <v>0</v>
      </c>
      <c r="R19" s="23">
        <v>0</v>
      </c>
      <c r="S19" s="2">
        <v>0</v>
      </c>
      <c r="T19" s="25">
        <v>0</v>
      </c>
      <c r="U19" s="26">
        <v>0</v>
      </c>
      <c r="V19" s="25">
        <v>0</v>
      </c>
      <c r="W19" s="2">
        <v>0</v>
      </c>
    </row>
    <row r="20" spans="1:23" x14ac:dyDescent="0.3">
      <c r="A20" s="22" t="s">
        <v>8</v>
      </c>
      <c r="B20" s="22"/>
      <c r="C20" s="22">
        <f t="shared" ref="C20:W20" si="0">SUM(C2:C19)</f>
        <v>20</v>
      </c>
      <c r="D20" s="22">
        <f t="shared" si="0"/>
        <v>19</v>
      </c>
      <c r="E20" s="22">
        <f t="shared" si="0"/>
        <v>17.5</v>
      </c>
      <c r="F20" s="22">
        <f t="shared" si="0"/>
        <v>17</v>
      </c>
      <c r="G20" s="22">
        <f t="shared" si="0"/>
        <v>17</v>
      </c>
      <c r="H20" s="22">
        <f t="shared" si="0"/>
        <v>17</v>
      </c>
      <c r="I20" s="22">
        <f t="shared" si="0"/>
        <v>0</v>
      </c>
      <c r="J20" s="22">
        <f t="shared" si="0"/>
        <v>16.5</v>
      </c>
      <c r="K20" s="22">
        <f t="shared" si="0"/>
        <v>14.5</v>
      </c>
      <c r="L20" s="22">
        <f t="shared" si="0"/>
        <v>16.5</v>
      </c>
      <c r="M20" s="22">
        <f t="shared" si="0"/>
        <v>15.5</v>
      </c>
      <c r="N20" s="22">
        <f t="shared" si="0"/>
        <v>14</v>
      </c>
      <c r="O20" s="22">
        <f t="shared" si="0"/>
        <v>9.5</v>
      </c>
      <c r="P20" s="22">
        <f t="shared" si="0"/>
        <v>11.5</v>
      </c>
      <c r="Q20" s="22">
        <f t="shared" si="0"/>
        <v>9.5</v>
      </c>
      <c r="R20" s="22">
        <f t="shared" si="0"/>
        <v>8.5</v>
      </c>
      <c r="S20" s="22">
        <f t="shared" si="0"/>
        <v>6</v>
      </c>
      <c r="T20" s="22">
        <f t="shared" si="0"/>
        <v>3</v>
      </c>
      <c r="U20" s="22">
        <f t="shared" si="0"/>
        <v>4.5</v>
      </c>
      <c r="V20" s="22">
        <f t="shared" si="0"/>
        <v>3.5</v>
      </c>
      <c r="W20" s="22">
        <f t="shared" si="0"/>
        <v>4.5</v>
      </c>
    </row>
    <row r="22" spans="1:23" x14ac:dyDescent="0.3">
      <c r="A22" s="1" t="s">
        <v>1</v>
      </c>
      <c r="B22" s="1" t="s">
        <v>69</v>
      </c>
      <c r="C22" s="1">
        <f>C2+C8+C9+C10+C16</f>
        <v>6</v>
      </c>
      <c r="D22" s="1">
        <f>D2+D8+D9+D10+D16</f>
        <v>5.5</v>
      </c>
      <c r="E22" s="1">
        <f>E2+E8+E9+E10+E16</f>
        <v>5</v>
      </c>
      <c r="F22" s="1">
        <f>F2+F8+F9+F10+F16</f>
        <v>5</v>
      </c>
      <c r="G22" s="1">
        <f>G2+G8+G9+G10+G16</f>
        <v>4.5</v>
      </c>
      <c r="H22" s="1">
        <f>H2+H8+H9+H10+H16</f>
        <v>5</v>
      </c>
      <c r="J22" s="1">
        <f>J2+J8+J9+J10+J16</f>
        <v>4.5</v>
      </c>
      <c r="K22" s="1">
        <f>K2+K8+K9+K10+K16</f>
        <v>5.5</v>
      </c>
      <c r="L22" s="1">
        <f>L2+L8+L9+L10+L16</f>
        <v>5.5</v>
      </c>
      <c r="M22" s="1">
        <f>M2+M8+M9+M10+M16</f>
        <v>4.5</v>
      </c>
      <c r="N22" s="1">
        <f>N2+N8+N9+N10+N16</f>
        <v>4.5</v>
      </c>
      <c r="O22" s="1">
        <f>O2+O8+O9+O10+O16</f>
        <v>3</v>
      </c>
      <c r="P22" s="1">
        <f>P2+P8+P9+P10+P16</f>
        <v>3</v>
      </c>
      <c r="Q22" s="1">
        <f>Q2+Q8+Q9+Q10+Q16</f>
        <v>1.5</v>
      </c>
      <c r="R22" s="1">
        <f>R2+R8+R9+R10+R16</f>
        <v>3</v>
      </c>
      <c r="S22" s="1">
        <f>S2+S8+S9+S10+S16</f>
        <v>1.5</v>
      </c>
      <c r="T22" s="1">
        <f>T2+T8+T9+T10+T16</f>
        <v>2</v>
      </c>
      <c r="U22" s="1">
        <f>U2+U8+U9+U10+U16</f>
        <v>1.5</v>
      </c>
      <c r="V22" s="1">
        <f>V2+V8+V9+V10+V16</f>
        <v>1.5</v>
      </c>
      <c r="W22" s="1">
        <f>W2+W8+W9+W10+W16</f>
        <v>2</v>
      </c>
    </row>
    <row r="23" spans="1:23" x14ac:dyDescent="0.3">
      <c r="A23" s="29" t="s">
        <v>2</v>
      </c>
      <c r="B23" s="1" t="s">
        <v>70</v>
      </c>
      <c r="C23" s="1">
        <f>C3+C4+C5+C6+C7</f>
        <v>5.5</v>
      </c>
      <c r="D23" s="1">
        <f>D3+D4+D5+D6+D7</f>
        <v>5</v>
      </c>
      <c r="E23" s="1">
        <f>E3+E4+E5+E6+E7</f>
        <v>4.5</v>
      </c>
      <c r="F23" s="1">
        <f>F3+F4+F5+F6+F7</f>
        <v>4.5</v>
      </c>
      <c r="G23" s="1">
        <f>G3+G4+G5+G6+G7</f>
        <v>5</v>
      </c>
      <c r="H23" s="1">
        <f>H3+H4+H5+H6+H7</f>
        <v>5.5</v>
      </c>
      <c r="J23" s="1">
        <f>J3+J4+J5+J6+J7</f>
        <v>4.5</v>
      </c>
      <c r="K23" s="1">
        <f>K3+K4+K5+K6+K7</f>
        <v>5.5</v>
      </c>
      <c r="L23" s="1">
        <f>L3+L4+L5+L6+L7</f>
        <v>4</v>
      </c>
      <c r="M23" s="1">
        <f>M3+M4+M5+M6+M7</f>
        <v>5</v>
      </c>
      <c r="N23" s="1">
        <f>N3+N4+N5+N6+N7</f>
        <v>4</v>
      </c>
      <c r="O23" s="1">
        <f>O3+O4+O5+O6+O7</f>
        <v>3.5</v>
      </c>
      <c r="P23" s="1">
        <f>P3+P4+P5+P6+P7</f>
        <v>4</v>
      </c>
      <c r="Q23" s="1">
        <f>Q3+Q4+Q5+Q6+Q7</f>
        <v>4.5</v>
      </c>
      <c r="R23" s="1">
        <f>R3+R4+R5+R6+R7</f>
        <v>3.5</v>
      </c>
      <c r="S23" s="1">
        <f>S3+S4+S5+S6+S7</f>
        <v>2</v>
      </c>
      <c r="T23" s="1">
        <f>T3+T4+T5+T6+T7</f>
        <v>1</v>
      </c>
      <c r="U23" s="1">
        <f>U3+U4+U5+U6+U7</f>
        <v>3</v>
      </c>
      <c r="V23" s="1">
        <f>V3+V4+V5+V6+V7</f>
        <v>1</v>
      </c>
      <c r="W23" s="1">
        <f>W3+W4+W5+W6+W7</f>
        <v>2</v>
      </c>
    </row>
    <row r="24" spans="1:23" x14ac:dyDescent="0.3">
      <c r="A24" s="29" t="s">
        <v>67</v>
      </c>
      <c r="B24" s="1" t="s">
        <v>71</v>
      </c>
      <c r="C24" s="1">
        <f>C11+C12+C13+C14+C15+C17</f>
        <v>6.5</v>
      </c>
      <c r="D24" s="1">
        <f>D11+D12+D13+D14+D15+D17</f>
        <v>6.5</v>
      </c>
      <c r="E24" s="1">
        <f>E11+E12+E13+E14+E15+E17</f>
        <v>6.5</v>
      </c>
      <c r="F24" s="1">
        <f>F11+F12+F13+F14+F15+F17</f>
        <v>6.5</v>
      </c>
      <c r="G24" s="1">
        <f>G11+G12+G13+G14+G15+G17</f>
        <v>6.5</v>
      </c>
      <c r="H24" s="1">
        <f>H11+H12+H13+H14+H15+H17</f>
        <v>6</v>
      </c>
      <c r="J24" s="1">
        <f>J11+J12+J13+J14+J15+J17</f>
        <v>6.5</v>
      </c>
      <c r="K24" s="1">
        <f>K11+K12+K13+K14+K15+K17</f>
        <v>3.5</v>
      </c>
      <c r="L24" s="1">
        <f>L11+L12+L13+L14+L15+L17</f>
        <v>6</v>
      </c>
      <c r="M24" s="1">
        <f>M11+M12+M13+M14+M15+M17</f>
        <v>5.5</v>
      </c>
      <c r="N24" s="1">
        <f>N11+N12+N13+N14+N15+N17</f>
        <v>5.5</v>
      </c>
      <c r="O24" s="1">
        <f>O11+O12+O13+O14+O15+O17</f>
        <v>3</v>
      </c>
      <c r="P24" s="1">
        <f>P11+P12+P13+P14+P15+P17</f>
        <v>4.5</v>
      </c>
      <c r="Q24" s="1">
        <f>Q11+Q12+Q13+Q14+Q15+Q17</f>
        <v>3.5</v>
      </c>
      <c r="R24" s="1">
        <f>R11+R12+R13+R14+R15+R17</f>
        <v>2</v>
      </c>
      <c r="S24" s="1">
        <f>S11+S12+S13+S14+S15+S17</f>
        <v>2.5</v>
      </c>
      <c r="T24" s="1">
        <f>T11+T12+T13+T14+T15+T17</f>
        <v>0</v>
      </c>
      <c r="U24" s="1">
        <f>U11+U12+U13+U14+U15+U17</f>
        <v>0</v>
      </c>
      <c r="V24" s="1">
        <f>V11+V12+V13+V14+V15+V17</f>
        <v>1</v>
      </c>
      <c r="W24" s="1">
        <f>W11+W12+W13+W14+W15+W17</f>
        <v>0.5</v>
      </c>
    </row>
    <row r="25" spans="1:23" x14ac:dyDescent="0.3">
      <c r="A25" s="29" t="s">
        <v>68</v>
      </c>
      <c r="B25" s="1" t="s">
        <v>72</v>
      </c>
      <c r="C25" s="1">
        <f>C18+C19</f>
        <v>2</v>
      </c>
      <c r="D25" s="1">
        <f>D18+D19</f>
        <v>2</v>
      </c>
      <c r="E25" s="1">
        <f>E18+E19</f>
        <v>1.5</v>
      </c>
      <c r="F25" s="1">
        <f>F18+F19</f>
        <v>1</v>
      </c>
      <c r="G25" s="1">
        <f>G18+G19</f>
        <v>1</v>
      </c>
      <c r="H25" s="1">
        <f>H18+H19</f>
        <v>0.5</v>
      </c>
      <c r="J25" s="1">
        <f>J18+J19</f>
        <v>1</v>
      </c>
      <c r="K25" s="1">
        <f>K18+K19</f>
        <v>0</v>
      </c>
      <c r="L25" s="1">
        <f>L18+L19</f>
        <v>1</v>
      </c>
      <c r="M25" s="1">
        <f>M18+M19</f>
        <v>0.5</v>
      </c>
      <c r="N25" s="1">
        <f>N18+N19</f>
        <v>0</v>
      </c>
      <c r="O25" s="1">
        <f>O18+O19</f>
        <v>0</v>
      </c>
      <c r="P25" s="1">
        <f>P18+P19</f>
        <v>0</v>
      </c>
      <c r="Q25" s="1">
        <f>Q18+Q19</f>
        <v>0</v>
      </c>
      <c r="R25" s="1">
        <f>R18+R19</f>
        <v>0</v>
      </c>
      <c r="S25" s="1">
        <f>S18+S19</f>
        <v>0</v>
      </c>
      <c r="T25" s="1">
        <f>T18+T19</f>
        <v>0</v>
      </c>
      <c r="U25" s="1">
        <f>U18+U19</f>
        <v>0</v>
      </c>
      <c r="V25" s="1">
        <f>V18+V19</f>
        <v>0</v>
      </c>
      <c r="W25" s="1">
        <f>W18+W19</f>
        <v>0</v>
      </c>
    </row>
    <row r="26" spans="1:23" x14ac:dyDescent="0.3">
      <c r="C26" s="1">
        <f>SUM(C22:C25)</f>
        <v>20</v>
      </c>
      <c r="D26" s="1">
        <f t="shared" ref="D26:W26" si="1">SUM(D22:D25)</f>
        <v>19</v>
      </c>
      <c r="E26" s="1">
        <f t="shared" si="1"/>
        <v>17.5</v>
      </c>
      <c r="F26" s="1">
        <f t="shared" si="1"/>
        <v>17</v>
      </c>
      <c r="G26" s="1">
        <f t="shared" si="1"/>
        <v>17</v>
      </c>
      <c r="H26" s="1">
        <f t="shared" si="1"/>
        <v>17</v>
      </c>
      <c r="J26" s="1">
        <f t="shared" si="1"/>
        <v>16.5</v>
      </c>
      <c r="K26" s="1">
        <f t="shared" si="1"/>
        <v>14.5</v>
      </c>
      <c r="L26" s="1">
        <f t="shared" si="1"/>
        <v>16.5</v>
      </c>
      <c r="M26" s="1">
        <f t="shared" si="1"/>
        <v>15.5</v>
      </c>
      <c r="N26" s="1">
        <f t="shared" si="1"/>
        <v>14</v>
      </c>
      <c r="O26" s="1">
        <f t="shared" si="1"/>
        <v>9.5</v>
      </c>
      <c r="P26" s="1">
        <f t="shared" si="1"/>
        <v>11.5</v>
      </c>
      <c r="Q26" s="1">
        <f t="shared" si="1"/>
        <v>9.5</v>
      </c>
      <c r="R26" s="1">
        <f t="shared" si="1"/>
        <v>8.5</v>
      </c>
      <c r="S26" s="1">
        <f t="shared" si="1"/>
        <v>6</v>
      </c>
      <c r="T26" s="1">
        <f t="shared" si="1"/>
        <v>3</v>
      </c>
      <c r="U26" s="1">
        <f t="shared" si="1"/>
        <v>4.5</v>
      </c>
      <c r="V26" s="1">
        <f t="shared" si="1"/>
        <v>3.5</v>
      </c>
      <c r="W26" s="1">
        <f t="shared" si="1"/>
        <v>4.5</v>
      </c>
    </row>
    <row r="27" spans="1:23" x14ac:dyDescent="0.3">
      <c r="C27" s="1">
        <f>C20-C26</f>
        <v>0</v>
      </c>
      <c r="D27" s="1">
        <f>D20-D26</f>
        <v>0</v>
      </c>
      <c r="E27" s="1">
        <f>E20-E26</f>
        <v>0</v>
      </c>
      <c r="F27" s="1">
        <f>F20-F26</f>
        <v>0</v>
      </c>
      <c r="G27" s="1">
        <f>G20-G26</f>
        <v>0</v>
      </c>
      <c r="H27" s="1">
        <f>H20-H26</f>
        <v>0</v>
      </c>
      <c r="J27" s="1">
        <f>J20-J26</f>
        <v>0</v>
      </c>
      <c r="K27" s="1">
        <f>K20-K26</f>
        <v>0</v>
      </c>
      <c r="L27" s="1">
        <f>L20-L26</f>
        <v>0</v>
      </c>
      <c r="M27" s="1">
        <f>M20-M26</f>
        <v>0</v>
      </c>
      <c r="N27" s="1">
        <f>N20-N26</f>
        <v>0</v>
      </c>
      <c r="O27" s="1">
        <f>O20-O26</f>
        <v>0</v>
      </c>
      <c r="P27" s="1">
        <f>P20-P26</f>
        <v>0</v>
      </c>
      <c r="Q27" s="1">
        <f>Q20-Q26</f>
        <v>0</v>
      </c>
      <c r="R27" s="1">
        <f>R20-R26</f>
        <v>0</v>
      </c>
      <c r="S27" s="1">
        <f>S20-S26</f>
        <v>0</v>
      </c>
      <c r="T27" s="1">
        <f>T20-T26</f>
        <v>0</v>
      </c>
      <c r="U27" s="1">
        <f>U20-U26</f>
        <v>0</v>
      </c>
      <c r="V27" s="1">
        <f>V20-V26</f>
        <v>0</v>
      </c>
      <c r="W27" s="1">
        <f>W20-W26</f>
        <v>0</v>
      </c>
    </row>
  </sheetData>
  <mergeCells count="1">
    <mergeCell ref="B2:B3"/>
  </mergeCells>
  <pageMargins left="0.7" right="0.7" top="0.75" bottom="0.75" header="0.3" footer="0.3"/>
  <pageSetup paperSize="9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2018 Scorecard</vt:lpstr>
      <vt:lpstr>Previous Yr Scores</vt:lpstr>
      <vt:lpstr>2018 Comparison</vt:lpstr>
      <vt:lpstr>'2018 Scorecard'!Print_Titles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Steck, E.ON Global Commodities</dc:creator>
  <cp:lastModifiedBy>Steve Rose</cp:lastModifiedBy>
  <cp:lastPrinted>2018-10-31T18:54:30Z</cp:lastPrinted>
  <dcterms:created xsi:type="dcterms:W3CDTF">2015-04-02T08:26:18Z</dcterms:created>
  <dcterms:modified xsi:type="dcterms:W3CDTF">2018-11-14T16:58:52Z</dcterms:modified>
</cp:coreProperties>
</file>